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6" yWindow="-72" windowWidth="2100" windowHeight="1140" activeTab="4"/>
  </bookViews>
  <sheets>
    <sheet name="дод1" sheetId="2" r:id="rId1"/>
    <sheet name="дод2" sheetId="1" r:id="rId2"/>
    <sheet name="дод3" sheetId="3" r:id="rId3"/>
    <sheet name="дод4" sheetId="4" r:id="rId4"/>
    <sheet name="дод5" sheetId="6" r:id="rId5"/>
  </sheets>
  <definedNames>
    <definedName name="_xlnm.Print_Area" localSheetId="2">дод3!$A$1:$D$42</definedName>
    <definedName name="_xlnm.Print_Area" localSheetId="3">дод4!$A$1:$J$37</definedName>
  </definedNames>
  <calcPr calcId="125725"/>
</workbook>
</file>

<file path=xl/calcChain.xml><?xml version="1.0" encoding="utf-8"?>
<calcChain xmlns="http://schemas.openxmlformats.org/spreadsheetml/2006/main">
  <c r="I31" i="4"/>
  <c r="J31"/>
  <c r="H31"/>
  <c r="H28"/>
  <c r="D31" i="3"/>
  <c r="D29" s="1"/>
  <c r="D37"/>
  <c r="D36" s="1"/>
  <c r="D27"/>
  <c r="D39" s="1"/>
  <c r="L26" i="1"/>
  <c r="M26"/>
  <c r="N26"/>
  <c r="O26"/>
  <c r="K26"/>
  <c r="K27"/>
  <c r="E27"/>
  <c r="F27"/>
  <c r="O29"/>
  <c r="O27" s="1"/>
  <c r="K29"/>
  <c r="N27"/>
  <c r="M27"/>
  <c r="L27"/>
  <c r="G27"/>
  <c r="H27"/>
  <c r="I27"/>
  <c r="J28"/>
  <c r="E28"/>
  <c r="P28" s="1"/>
  <c r="F19"/>
  <c r="F16"/>
  <c r="C26" i="2"/>
  <c r="C25"/>
  <c r="E23"/>
  <c r="C24"/>
  <c r="F23"/>
  <c r="F22" s="1"/>
  <c r="F27" s="1"/>
  <c r="D23"/>
  <c r="D22" s="1"/>
  <c r="D27" s="1"/>
  <c r="C19"/>
  <c r="C18"/>
  <c r="E16"/>
  <c r="C17"/>
  <c r="F16"/>
  <c r="F15" s="1"/>
  <c r="F20" s="1"/>
  <c r="D16"/>
  <c r="D15" s="1"/>
  <c r="D20" s="1"/>
  <c r="G26" i="4"/>
  <c r="G25"/>
  <c r="G27"/>
  <c r="G28"/>
  <c r="I20"/>
  <c r="J20"/>
  <c r="H20"/>
  <c r="G17"/>
  <c r="D36" i="6"/>
  <c r="D37" s="1"/>
  <c r="H15" i="1"/>
  <c r="G16"/>
  <c r="G15" s="1"/>
  <c r="H16"/>
  <c r="I16"/>
  <c r="I15" s="1"/>
  <c r="J17"/>
  <c r="J16"/>
  <c r="J15"/>
  <c r="E17"/>
  <c r="H13" i="4"/>
  <c r="I13"/>
  <c r="J13"/>
  <c r="G12"/>
  <c r="G13" s="1"/>
  <c r="G31" l="1"/>
  <c r="D40" i="3"/>
  <c r="D38" s="1"/>
  <c r="J26" i="1"/>
  <c r="C16" i="2"/>
  <c r="E15"/>
  <c r="C23"/>
  <c r="E22"/>
  <c r="E16" i="1"/>
  <c r="P16" s="1"/>
  <c r="F15"/>
  <c r="E15" s="1"/>
  <c r="P15" s="1"/>
  <c r="P17"/>
  <c r="J20"/>
  <c r="E20"/>
  <c r="G30" i="4"/>
  <c r="C22" i="2" l="1"/>
  <c r="C27" s="1"/>
  <c r="E27"/>
  <c r="C15"/>
  <c r="C20" s="1"/>
  <c r="E20"/>
  <c r="P20" i="1"/>
  <c r="P31"/>
  <c r="J27"/>
  <c r="J29"/>
  <c r="J30"/>
  <c r="J31"/>
  <c r="O24"/>
  <c r="O23" s="1"/>
  <c r="N24"/>
  <c r="M24"/>
  <c r="M23" s="1"/>
  <c r="M32" s="1"/>
  <c r="L24"/>
  <c r="K24"/>
  <c r="K23" s="1"/>
  <c r="N23"/>
  <c r="L23"/>
  <c r="I24"/>
  <c r="I23" s="1"/>
  <c r="G24"/>
  <c r="G23" s="1"/>
  <c r="H24"/>
  <c r="H23" s="1"/>
  <c r="F24"/>
  <c r="F23" s="1"/>
  <c r="O19"/>
  <c r="O18" s="1"/>
  <c r="N19"/>
  <c r="M19"/>
  <c r="M18" s="1"/>
  <c r="L19"/>
  <c r="K19"/>
  <c r="K18" s="1"/>
  <c r="N18"/>
  <c r="L18"/>
  <c r="G19"/>
  <c r="G18" s="1"/>
  <c r="H19"/>
  <c r="H18" s="1"/>
  <c r="I19"/>
  <c r="I18" s="1"/>
  <c r="F18"/>
  <c r="E21"/>
  <c r="E22"/>
  <c r="E25"/>
  <c r="P25" s="1"/>
  <c r="J22"/>
  <c r="J25"/>
  <c r="J21"/>
  <c r="E31"/>
  <c r="L32" l="1"/>
  <c r="J23"/>
  <c r="N32"/>
  <c r="K32"/>
  <c r="J18"/>
  <c r="P21"/>
  <c r="P22"/>
  <c r="O32"/>
  <c r="J24"/>
  <c r="E24"/>
  <c r="E23"/>
  <c r="P23" s="1"/>
  <c r="J19"/>
  <c r="E19"/>
  <c r="E18"/>
  <c r="G26"/>
  <c r="G32" s="1"/>
  <c r="F26"/>
  <c r="H26"/>
  <c r="H32" s="1"/>
  <c r="E29"/>
  <c r="E30"/>
  <c r="J32" l="1"/>
  <c r="F32"/>
  <c r="P18"/>
  <c r="P24"/>
  <c r="I26"/>
  <c r="I32" s="1"/>
  <c r="E32" s="1"/>
  <c r="P19"/>
  <c r="E26" l="1"/>
  <c r="P26" s="1"/>
  <c r="G20" i="4"/>
  <c r="G16"/>
  <c r="G29"/>
  <c r="J23"/>
  <c r="I23"/>
  <c r="H23"/>
  <c r="H32" s="1"/>
  <c r="G22"/>
  <c r="G18"/>
  <c r="G19"/>
  <c r="G15"/>
  <c r="P30" i="1"/>
  <c r="I32" i="4" l="1"/>
  <c r="J32"/>
  <c r="G23"/>
  <c r="P32" i="1"/>
  <c r="P29"/>
  <c r="P27"/>
  <c r="G32" i="4" l="1"/>
</calcChain>
</file>

<file path=xl/sharedStrings.xml><?xml version="1.0" encoding="utf-8"?>
<sst xmlns="http://schemas.openxmlformats.org/spreadsheetml/2006/main" count="309" uniqueCount="152">
  <si>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</si>
  <si>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</si>
  <si>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</si>
  <si>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</si>
  <si>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</si>
  <si>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</si>
  <si>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</si>
  <si>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</si>
  <si>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</si>
  <si>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</si>
  <si>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</si>
  <si>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</si>
  <si>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</si>
  <si>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</si>
  <si>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</si>
  <si>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</si>
  <si>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3700000</t>
  </si>
  <si>
    <t>3710000</t>
  </si>
  <si>
    <t>0180</t>
  </si>
  <si>
    <t xml:space="preserve"> </t>
  </si>
  <si>
    <t>X</t>
  </si>
  <si>
    <t>УСЬОГО</t>
  </si>
  <si>
    <t>Голова районної ради</t>
  </si>
  <si>
    <t>Андрій ПОРИЦЬКИЙ</t>
  </si>
  <si>
    <t>(код бюджету)</t>
  </si>
  <si>
    <t>Фінансове управління Червоноградської районної державної адміністрації</t>
  </si>
  <si>
    <t>Зміни до розподілу видатків районного бюджету на 2021 рік</t>
  </si>
  <si>
    <t>Додаток 2</t>
  </si>
  <si>
    <t>до рішення Червоноградської районної ради Львівської області</t>
  </si>
  <si>
    <t>"Про внесення змін до показників районного бюджету</t>
  </si>
  <si>
    <t>Червоноградського району на 2021 рік"</t>
  </si>
  <si>
    <t>(грн)</t>
  </si>
  <si>
    <t>Код</t>
  </si>
  <si>
    <t>Найменування згідно з Класифікацією фінансування бюджету</t>
  </si>
  <si>
    <t>Усього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</si>
  <si>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</si>
  <si>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</si>
  <si>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</si>
  <si>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</si>
  <si>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</si>
  <si>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</si>
  <si>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</si>
  <si>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</si>
  <si>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Додаток 1</t>
  </si>
  <si>
    <t>Зміни до джерел фінансування районного бюджету на 2021 рік</t>
  </si>
  <si>
    <t>Додаток 4</t>
  </si>
  <si>
    <t>1</t>
  </si>
  <si>
    <t xml:space="preserve">    </t>
  </si>
  <si>
    <t>Белзька міська рада</t>
  </si>
  <si>
    <t>Сокальська міська рада</t>
  </si>
  <si>
    <t>13322200000</t>
  </si>
  <si>
    <t xml:space="preserve">                      </t>
  </si>
  <si>
    <t xml:space="preserve">                                                                                                          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</si>
  <si>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</si>
  <si>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</si>
  <si>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</si>
  <si>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</si>
  <si>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</si>
  <si>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х</t>
  </si>
  <si>
    <t xml:space="preserve">Фінансове управління Червоноградської райдержадміністрації </t>
  </si>
  <si>
    <t>проект</t>
  </si>
  <si>
    <t xml:space="preserve">Зміни до розподілу витрат районного бюджету на реалізацію районних програм у 2021 році   </t>
  </si>
  <si>
    <t>Про внесення змін до показників районного бюджету 				_x000D_
					Червоноградського району на 2021 рік</t>
  </si>
  <si>
    <t>Субвенція з місцевого бюджету на співфінансування інвестиційних проектів</t>
  </si>
  <si>
    <t>3719750</t>
  </si>
  <si>
    <t>9750</t>
  </si>
  <si>
    <t>Інші субвенції з місцевого бюджету</t>
  </si>
  <si>
    <t xml:space="preserve">Інші субвенції з місцевого бюджету </t>
  </si>
  <si>
    <t>Червоноградська районна державна адміністрація</t>
  </si>
  <si>
    <t>Субвенція з місцевого бюджету державному бюджету на виконання програм соціально-економічного розвитку регіонів</t>
  </si>
  <si>
    <t>РАЗОМ</t>
  </si>
  <si>
    <t>Управління соціального захисту населення  Червоноградської райдержадміністрації</t>
  </si>
  <si>
    <t>ВСЬОГО</t>
  </si>
  <si>
    <t xml:space="preserve">Програма забезпечення фінансовим ресурсом Сокальського районного центру соціальних служб для сім’ї, дітей та молоді, що ліквідується, на 2021 рік </t>
  </si>
  <si>
    <t>Програма забезпечення пожежної безпеки на  території Червоноградського району Львівської області на 2021 рік</t>
  </si>
  <si>
    <t>Інші заходи у сфері соціального захисту і соціального забезпечення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</si>
  <si>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</si>
  <si>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Лопатинська селищна рада</t>
  </si>
  <si>
    <t>Добротвірська селищна рада</t>
  </si>
  <si>
    <t>Червоноградська міська рада</t>
  </si>
  <si>
    <t>Програма підтримки органів виконавчої влади Червоноградського району на 2021 рік</t>
  </si>
  <si>
    <t>Кошти, що передаються із загального фонду бюджету до бюджету розвитку (спеціального фонду)</t>
  </si>
  <si>
    <t>Управління соціального захисту Червоноградської районної державної адміністрації</t>
  </si>
  <si>
    <t>Інші заходи в галузі культури і мистецтва</t>
  </si>
  <si>
    <t>Програма підтримки культурно-просвітницьких та інформаційно-презентаційних заходів на 2021 рік</t>
  </si>
  <si>
    <t>Додаток 5</t>
  </si>
  <si>
    <t>Програма запровадження системи відеоспостереження та відеоаналітики на території Червоноградського району на 2021 рік</t>
  </si>
  <si>
    <t>Червоноградська районна рада</t>
  </si>
  <si>
    <t>Програма фінансової підтримки та зміцнення матеріально-технічної бази КП ТРК "Сокаль" на 2021 рік</t>
  </si>
  <si>
    <t>Фінансова підтримка засобів масової інформації</t>
  </si>
  <si>
    <t>Програма забезпечення житлом дітей-сиріт, дітей, позбавлених батьківського піклування, та осіб з їх числа у Червоноградському районі на 2021 - 2023 роки</t>
  </si>
  <si>
    <t>Радехівська міська рада</t>
  </si>
  <si>
    <t>Програма підтримки дорожнього господарства у Червоноградському районі на 2021-2023 роки</t>
  </si>
  <si>
    <t>0100000</t>
  </si>
  <si>
    <t>0118410</t>
  </si>
  <si>
    <t>0830</t>
  </si>
  <si>
    <t>0200000</t>
  </si>
  <si>
    <t>0219800</t>
  </si>
  <si>
    <t>0214082</t>
  </si>
  <si>
    <t>0829</t>
  </si>
  <si>
    <t>0216083</t>
  </si>
  <si>
    <t>0610</t>
  </si>
  <si>
    <t>0800000</t>
  </si>
  <si>
    <t>0813242</t>
  </si>
  <si>
    <t>1090</t>
  </si>
  <si>
    <t>0110000</t>
  </si>
  <si>
    <t>0210000</t>
  </si>
  <si>
    <t>0810000</t>
  </si>
  <si>
    <t xml:space="preserve">Комплексна програма підтримки та розвитку установ гуманітарної сфери Червоноградського району на 2021 рік </t>
  </si>
  <si>
    <t xml:space="preserve">Зміни до міжбюджетних трансфертів на 2021 рік    </t>
  </si>
  <si>
    <t xml:space="preserve">1. </t>
  </si>
  <si>
    <t>Показники міжбюджетних трансфертів з інших бюджетів</t>
  </si>
  <si>
    <t>Код Класифікації доходу бюджету/ 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</si>
  <si>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</si>
  <si>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</si>
  <si>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І,ІІ, у тому числі</t>
  </si>
  <si>
    <t>Х</t>
  </si>
  <si>
    <t>загальний фонд</t>
  </si>
  <si>
    <t>спеціальний фонд</t>
  </si>
  <si>
    <t>2.</t>
  </si>
  <si>
    <t>Показники міжбюджетних трансфертів  іншим бюджетам</t>
  </si>
  <si>
    <t>Код Програмної класифікації видатків та кредитування місцевого бюджету/ Код бюджету</t>
  </si>
  <si>
    <t>Найменування трансферту/                                                                  Найменування бюджету -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</si>
  <si>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</si>
  <si>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</si>
  <si>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від 04 червня 2021 року №90</t>
  </si>
  <si>
    <t xml:space="preserve">Міжбюджетні трансферти на 2021 рік    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</si>
  <si>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</si>
  <si>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Голова районної ради                                                                         Андрій ПОРИЦЬКИЙ</t>
  </si>
  <si>
    <t>Програма підтримки бюджетних установ у сфері охорони здоров'я Червоноградського району на 2021 рік</t>
  </si>
  <si>
    <t>рішення сесії           від 4 червня 2021 року №89</t>
  </si>
  <si>
    <t>рішення сесії           від 23 квітня 2021 року №77</t>
  </si>
  <si>
    <t>На кінець періоду</t>
  </si>
  <si>
    <t>3719730</t>
  </si>
  <si>
    <t>9730</t>
  </si>
  <si>
    <t>5000000,00</t>
  </si>
  <si>
    <t>Найменування трансферту/ Найменування бюджету- надавача міжбюджетного трансферту</t>
  </si>
  <si>
    <t>1. Показники міжбюджетних трансфертів з інших бюджетів</t>
  </si>
  <si>
    <t>Голова районної ради                                                     Андрій ПОРИЦЬКИЙ</t>
  </si>
  <si>
    <t>Найменування трансферту/Найменування бюджету- надавача міжбюджетного трансферту</t>
  </si>
  <si>
    <t>Програма забезпечення надійної охорони Державного кордону України та покращення матеріально-технічного забезпечення відділу прикордонної служби "Нісмичі" Львівського прикордонного загону, що розташований на території Червоноградського району Львівської області на 2021 рік</t>
  </si>
  <si>
    <t>рішення сесії           від 16 липня 2021 року №93</t>
  </si>
  <si>
    <t>рішення сесії           від 16 липня 2021 року №94</t>
  </si>
  <si>
    <t>рішення сесії           від 16 липня 2021 року №95</t>
  </si>
  <si>
    <t>рішення сесії           від 16 липня 2021 року №96</t>
  </si>
  <si>
    <t>рішення сесії           від 16 липня 2021 року №97</t>
  </si>
  <si>
    <t>рішення сесії           від 16 липня 2021 року №98</t>
  </si>
  <si>
    <t>рішення сесії           від 16 липня 2021 року №99</t>
  </si>
  <si>
    <t>рішення сесії           від 16 липня 2021 року №100</t>
  </si>
  <si>
    <t xml:space="preserve">Програма соціального захисту окремих категорій населення Червоноградського району на 2021 рік </t>
  </si>
  <si>
    <t>рішення сесії           від 16 липня 2021 року №101</t>
  </si>
  <si>
    <t>від 16 липня 2021 року №102</t>
  </si>
</sst>
</file>

<file path=xl/styles.xml><?xml version="1.0" encoding="utf-8"?>
<styleSheet xmlns="http://schemas.openxmlformats.org/spreadsheetml/2006/main">
  <numFmts count="1">
    <numFmt numFmtId="164" formatCode="_-* #,##0\ &quot;грн.&quot;_-;\-* #,##0\ &quot;грн.&quot;_-;_-* &quot;-&quot;\ &quot;грн.&quot;_-;_-@_-"/>
  </numFmts>
  <fonts count="44"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9" applyNumberFormat="0" applyAlignment="0" applyProtection="0"/>
    <xf numFmtId="0" fontId="7" fillId="20" borderId="10" applyNumberFormat="0" applyAlignment="0" applyProtection="0"/>
    <xf numFmtId="0" fontId="8" fillId="20" borderId="9" applyNumberFormat="0" applyAlignment="0" applyProtection="0"/>
    <xf numFmtId="164" fontId="2" fillId="0" borderId="0" applyFont="0" applyFill="0" applyBorder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1" fillId="0" borderId="0" applyNumberFormat="0" applyFill="0" applyBorder="0" applyAlignment="0" applyProtection="0"/>
    <xf numFmtId="0" fontId="25" fillId="0" borderId="0">
      <alignment vertical="top"/>
    </xf>
    <xf numFmtId="0" fontId="12" fillId="0" borderId="14" applyNumberFormat="0" applyFill="0" applyAlignment="0" applyProtection="0"/>
    <xf numFmtId="0" fontId="13" fillId="21" borderId="15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26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3" borderId="16" applyNumberFormat="0" applyFont="0" applyAlignment="0" applyProtection="0"/>
    <xf numFmtId="0" fontId="18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276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1"/>
    <xf numFmtId="0" fontId="22" fillId="0" borderId="3" xfId="1" applyFont="1" applyBorder="1"/>
    <xf numFmtId="0" fontId="23" fillId="0" borderId="0" xfId="1" applyFont="1" applyAlignment="1">
      <alignment horizontal="centerContinuous" vertical="justify" wrapText="1"/>
    </xf>
    <xf numFmtId="0" fontId="21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wrapText="1"/>
    </xf>
    <xf numFmtId="0" fontId="22" fillId="0" borderId="3" xfId="29" applyNumberFormat="1" applyFont="1" applyFill="1" applyBorder="1" applyAlignment="1" applyProtection="1">
      <alignment horizontal="center" wrapText="1"/>
    </xf>
    <xf numFmtId="0" fontId="23" fillId="0" borderId="0" xfId="1" applyFont="1" applyAlignment="1">
      <alignment horizontal="center" vertical="justify" wrapText="1"/>
    </xf>
    <xf numFmtId="0" fontId="1" fillId="0" borderId="0" xfId="0" applyFont="1" applyAlignment="1">
      <alignment horizontal="left" wrapText="1"/>
    </xf>
    <xf numFmtId="0" fontId="0" fillId="0" borderId="0" xfId="0" applyFont="1"/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3" fillId="0" borderId="0" xfId="39" applyFont="1" applyBorder="1" applyAlignment="1">
      <alignment vertical="center" wrapText="1"/>
    </xf>
    <xf numFmtId="0" fontId="3" fillId="0" borderId="0" xfId="39" applyFont="1" applyBorder="1" applyAlignment="1">
      <alignment horizontal="center" vertical="center" wrapText="1"/>
    </xf>
    <xf numFmtId="0" fontId="22" fillId="0" borderId="0" xfId="29" applyNumberFormat="1" applyFont="1" applyFill="1" applyBorder="1" applyAlignment="1" applyProtection="1">
      <alignment horizontal="center" wrapText="1"/>
    </xf>
    <xf numFmtId="0" fontId="22" fillId="0" borderId="0" xfId="1" applyFont="1" applyBorder="1"/>
    <xf numFmtId="3" fontId="22" fillId="0" borderId="0" xfId="1" applyNumberFormat="1" applyFont="1" applyBorder="1" applyAlignment="1">
      <alignment horizontal="right"/>
    </xf>
    <xf numFmtId="3" fontId="22" fillId="0" borderId="0" xfId="1" applyNumberFormat="1" applyFont="1" applyBorder="1" applyAlignment="1">
      <alignment horizontal="center"/>
    </xf>
    <xf numFmtId="3" fontId="24" fillId="0" borderId="0" xfId="1" applyNumberFormat="1" applyFont="1" applyBorder="1" applyAlignment="1">
      <alignment horizontal="right"/>
    </xf>
    <xf numFmtId="0" fontId="29" fillId="0" borderId="0" xfId="39" applyFont="1" applyBorder="1" applyAlignment="1">
      <alignment vertical="center"/>
    </xf>
    <xf numFmtId="0" fontId="27" fillId="0" borderId="0" xfId="1" applyFont="1" applyAlignment="1"/>
    <xf numFmtId="0" fontId="22" fillId="0" borderId="3" xfId="1" applyFont="1" applyBorder="1" applyAlignment="1">
      <alignment horizontal="center"/>
    </xf>
    <xf numFmtId="49" fontId="24" fillId="0" borderId="0" xfId="39" applyNumberFormat="1" applyFont="1" applyBorder="1" applyAlignment="1">
      <alignment horizontal="right" vertical="center" wrapText="1"/>
    </xf>
    <xf numFmtId="0" fontId="24" fillId="0" borderId="0" xfId="29" applyNumberFormat="1" applyFont="1" applyFill="1" applyBorder="1" applyAlignment="1" applyProtection="1">
      <alignment horizontal="right" wrapText="1"/>
    </xf>
    <xf numFmtId="0" fontId="22" fillId="0" borderId="3" xfId="1" applyFont="1" applyBorder="1" applyAlignment="1">
      <alignment horizontal="center" wrapText="1"/>
    </xf>
    <xf numFmtId="0" fontId="22" fillId="0" borderId="3" xfId="1" applyFont="1" applyBorder="1" applyAlignment="1"/>
    <xf numFmtId="4" fontId="30" fillId="0" borderId="3" xfId="0" applyNumberFormat="1" applyFont="1" applyBorder="1" applyAlignment="1">
      <alignment vertical="center" wrapText="1"/>
    </xf>
    <xf numFmtId="0" fontId="22" fillId="0" borderId="3" xfId="1" applyFont="1" applyFill="1" applyBorder="1"/>
    <xf numFmtId="4" fontId="30" fillId="0" borderId="3" xfId="0" applyNumberFormat="1" applyFont="1" applyFill="1" applyBorder="1" applyAlignment="1">
      <alignment vertical="center" wrapText="1"/>
    </xf>
    <xf numFmtId="0" fontId="21" fillId="0" borderId="0" xfId="1" applyFont="1" applyBorder="1" applyAlignment="1">
      <alignment vertical="center" wrapText="1"/>
    </xf>
    <xf numFmtId="4" fontId="31" fillId="0" borderId="0" xfId="0" applyNumberFormat="1" applyFont="1" applyFill="1" applyBorder="1" applyAlignment="1">
      <alignment vertical="center" wrapText="1"/>
    </xf>
    <xf numFmtId="0" fontId="0" fillId="0" borderId="0" xfId="0" applyFont="1" applyAlignment="1">
      <alignment horizontal="left" wrapText="1"/>
    </xf>
    <xf numFmtId="0" fontId="22" fillId="0" borderId="3" xfId="1" applyFont="1" applyFill="1" applyBorder="1" applyAlignment="1">
      <alignment horizontal="center"/>
    </xf>
    <xf numFmtId="4" fontId="24" fillId="0" borderId="3" xfId="1" applyNumberFormat="1" applyFont="1" applyBorder="1" applyAlignment="1"/>
    <xf numFmtId="4" fontId="22" fillId="0" borderId="3" xfId="1" applyNumberFormat="1" applyFont="1" applyBorder="1" applyAlignment="1"/>
    <xf numFmtId="4" fontId="24" fillId="0" borderId="3" xfId="1" applyNumberFormat="1" applyFont="1" applyBorder="1"/>
    <xf numFmtId="4" fontId="31" fillId="0" borderId="3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28" fillId="0" borderId="0" xfId="0" applyNumberFormat="1" applyFont="1" applyAlignment="1">
      <alignment horizontal="center"/>
    </xf>
    <xf numFmtId="0" fontId="30" fillId="0" borderId="0" xfId="0" applyFont="1"/>
    <xf numFmtId="0" fontId="32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30" fillId="0" borderId="39" xfId="0" applyFont="1" applyBorder="1" applyAlignment="1">
      <alignment horizontal="center"/>
    </xf>
    <xf numFmtId="0" fontId="31" fillId="0" borderId="38" xfId="0" applyFont="1" applyBorder="1" applyAlignment="1">
      <alignment horizontal="left"/>
    </xf>
    <xf numFmtId="0" fontId="30" fillId="0" borderId="0" xfId="0" applyFont="1" applyBorder="1"/>
    <xf numFmtId="0" fontId="31" fillId="0" borderId="0" xfId="0" applyFont="1" applyBorder="1" applyAlignment="1">
      <alignment horizontal="center"/>
    </xf>
    <xf numFmtId="4" fontId="31" fillId="0" borderId="0" xfId="0" applyNumberFormat="1" applyFont="1" applyBorder="1" applyAlignment="1">
      <alignment horizontal="right"/>
    </xf>
    <xf numFmtId="0" fontId="30" fillId="0" borderId="24" xfId="0" applyFont="1" applyBorder="1" applyAlignment="1">
      <alignment horizontal="center" vertical="center"/>
    </xf>
    <xf numFmtId="0" fontId="30" fillId="0" borderId="5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wrapText="1"/>
    </xf>
    <xf numFmtId="0" fontId="30" fillId="0" borderId="3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3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49" fontId="30" fillId="0" borderId="5" xfId="0" applyNumberFormat="1" applyFont="1" applyBorder="1" applyAlignment="1">
      <alignment horizontal="center" vertical="center"/>
    </xf>
    <xf numFmtId="4" fontId="30" fillId="0" borderId="3" xfId="0" applyNumberFormat="1" applyFont="1" applyBorder="1" applyAlignment="1">
      <alignment horizontal="left" vertical="center" wrapText="1"/>
    </xf>
    <xf numFmtId="49" fontId="30" fillId="0" borderId="34" xfId="0" applyNumberFormat="1" applyFont="1" applyBorder="1" applyAlignment="1">
      <alignment horizontal="center" vertical="center"/>
    </xf>
    <xf numFmtId="49" fontId="30" fillId="0" borderId="20" xfId="0" applyNumberFormat="1" applyFont="1" applyBorder="1" applyAlignment="1">
      <alignment horizontal="center" vertical="center"/>
    </xf>
    <xf numFmtId="49" fontId="30" fillId="0" borderId="3" xfId="0" applyNumberFormat="1" applyFont="1" applyBorder="1" applyAlignment="1">
      <alignment horizontal="center" vertical="center"/>
    </xf>
    <xf numFmtId="49" fontId="30" fillId="0" borderId="22" xfId="0" applyNumberFormat="1" applyFont="1" applyBorder="1" applyAlignment="1">
      <alignment horizontal="center" vertical="center"/>
    </xf>
    <xf numFmtId="49" fontId="30" fillId="0" borderId="4" xfId="0" applyNumberFormat="1" applyFont="1" applyBorder="1" applyAlignment="1">
      <alignment horizontal="center" vertical="center"/>
    </xf>
    <xf numFmtId="49" fontId="30" fillId="0" borderId="41" xfId="0" applyNumberFormat="1" applyFont="1" applyBorder="1" applyAlignment="1">
      <alignment horizontal="center" vertical="center"/>
    </xf>
    <xf numFmtId="49" fontId="30" fillId="0" borderId="6" xfId="0" applyNumberFormat="1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/>
    </xf>
    <xf numFmtId="49" fontId="30" fillId="0" borderId="21" xfId="0" applyNumberFormat="1" applyFont="1" applyBorder="1" applyAlignment="1">
      <alignment horizontal="center" vertical="center"/>
    </xf>
    <xf numFmtId="49" fontId="30" fillId="0" borderId="18" xfId="0" applyNumberFormat="1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2" fillId="0" borderId="0" xfId="0" applyFont="1"/>
    <xf numFmtId="0" fontId="30" fillId="0" borderId="0" xfId="0" applyFont="1" applyAlignment="1">
      <alignment horizontal="center"/>
    </xf>
    <xf numFmtId="0" fontId="30" fillId="0" borderId="5" xfId="0" applyFont="1" applyBorder="1" applyAlignment="1">
      <alignment vertical="center" wrapText="1"/>
    </xf>
    <xf numFmtId="0" fontId="30" fillId="0" borderId="6" xfId="0" applyFont="1" applyBorder="1" applyAlignment="1">
      <alignment vertical="center" wrapText="1"/>
    </xf>
    <xf numFmtId="0" fontId="30" fillId="0" borderId="3" xfId="0" applyFont="1" applyBorder="1" applyAlignment="1">
      <alignment vertical="center" wrapText="1"/>
    </xf>
    <xf numFmtId="3" fontId="30" fillId="0" borderId="5" xfId="0" applyNumberFormat="1" applyFont="1" applyBorder="1" applyAlignment="1">
      <alignment horizontal="center"/>
    </xf>
    <xf numFmtId="3" fontId="30" fillId="0" borderId="47" xfId="0" applyNumberFormat="1" applyFont="1" applyBorder="1" applyAlignment="1">
      <alignment horizontal="center"/>
    </xf>
    <xf numFmtId="3" fontId="31" fillId="0" borderId="18" xfId="0" applyNumberFormat="1" applyFont="1" applyBorder="1" applyAlignment="1">
      <alignment horizontal="right"/>
    </xf>
    <xf numFmtId="3" fontId="31" fillId="0" borderId="33" xfId="0" applyNumberFormat="1" applyFont="1" applyBorder="1" applyAlignment="1">
      <alignment horizontal="right"/>
    </xf>
    <xf numFmtId="0" fontId="30" fillId="0" borderId="6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left" vertical="center" wrapText="1"/>
    </xf>
    <xf numFmtId="0" fontId="34" fillId="0" borderId="0" xfId="0" applyFont="1"/>
    <xf numFmtId="0" fontId="37" fillId="0" borderId="0" xfId="0" applyFont="1"/>
    <xf numFmtId="49" fontId="30" fillId="0" borderId="40" xfId="0" applyNumberFormat="1" applyFont="1" applyBorder="1" applyAlignment="1">
      <alignment horizontal="center" vertical="center"/>
    </xf>
    <xf numFmtId="49" fontId="30" fillId="0" borderId="28" xfId="0" applyNumberFormat="1" applyFont="1" applyBorder="1" applyAlignment="1">
      <alignment horizontal="center" vertical="center"/>
    </xf>
    <xf numFmtId="3" fontId="31" fillId="0" borderId="28" xfId="0" applyNumberFormat="1" applyFont="1" applyBorder="1" applyAlignment="1">
      <alignment horizontal="right" vertical="center"/>
    </xf>
    <xf numFmtId="3" fontId="30" fillId="0" borderId="28" xfId="0" applyNumberFormat="1" applyFont="1" applyBorder="1" applyAlignment="1">
      <alignment horizontal="right" vertical="center"/>
    </xf>
    <xf numFmtId="4" fontId="30" fillId="0" borderId="28" xfId="0" applyNumberFormat="1" applyFont="1" applyBorder="1" applyAlignment="1">
      <alignment horizontal="right" vertical="center"/>
    </xf>
    <xf numFmtId="4" fontId="30" fillId="0" borderId="29" xfId="0" applyNumberFormat="1" applyFont="1" applyBorder="1" applyAlignment="1">
      <alignment horizontal="right" vertical="center"/>
    </xf>
    <xf numFmtId="3" fontId="31" fillId="0" borderId="3" xfId="0" applyNumberFormat="1" applyFont="1" applyBorder="1" applyAlignment="1">
      <alignment horizontal="right" vertical="center"/>
    </xf>
    <xf numFmtId="3" fontId="30" fillId="0" borderId="3" xfId="0" applyNumberFormat="1" applyFont="1" applyBorder="1" applyAlignment="1">
      <alignment horizontal="right" vertical="center"/>
    </xf>
    <xf numFmtId="3" fontId="30" fillId="0" borderId="30" xfId="0" applyNumberFormat="1" applyFont="1" applyBorder="1" applyAlignment="1">
      <alignment horizontal="right" vertical="center"/>
    </xf>
    <xf numFmtId="3" fontId="31" fillId="0" borderId="5" xfId="0" applyNumberFormat="1" applyFont="1" applyBorder="1" applyAlignment="1">
      <alignment horizontal="right" vertical="center"/>
    </xf>
    <xf numFmtId="3" fontId="30" fillId="0" borderId="5" xfId="0" applyNumberFormat="1" applyFont="1" applyBorder="1" applyAlignment="1">
      <alignment horizontal="right" vertical="center"/>
    </xf>
    <xf numFmtId="3" fontId="30" fillId="0" borderId="47" xfId="0" applyNumberFormat="1" applyFont="1" applyBorder="1" applyAlignment="1">
      <alignment horizontal="right" vertical="center"/>
    </xf>
    <xf numFmtId="3" fontId="30" fillId="0" borderId="3" xfId="0" applyNumberFormat="1" applyFont="1" applyFill="1" applyBorder="1" applyAlignment="1">
      <alignment horizontal="right" vertical="center"/>
    </xf>
    <xf numFmtId="3" fontId="30" fillId="0" borderId="30" xfId="0" applyNumberFormat="1" applyFont="1" applyFill="1" applyBorder="1" applyAlignment="1">
      <alignment horizontal="right" vertical="center"/>
    </xf>
    <xf numFmtId="0" fontId="31" fillId="0" borderId="44" xfId="0" applyFont="1" applyBorder="1" applyAlignment="1">
      <alignment horizontal="left" vertical="center"/>
    </xf>
    <xf numFmtId="3" fontId="31" fillId="0" borderId="4" xfId="0" applyNumberFormat="1" applyFont="1" applyBorder="1" applyAlignment="1">
      <alignment horizontal="right" vertical="center"/>
    </xf>
    <xf numFmtId="3" fontId="31" fillId="0" borderId="35" xfId="0" applyNumberFormat="1" applyFont="1" applyBorder="1" applyAlignment="1">
      <alignment horizontal="right" vertical="center"/>
    </xf>
    <xf numFmtId="4" fontId="31" fillId="0" borderId="6" xfId="0" applyNumberFormat="1" applyFont="1" applyBorder="1" applyAlignment="1">
      <alignment horizontal="right" vertical="center"/>
    </xf>
    <xf numFmtId="4" fontId="30" fillId="0" borderId="6" xfId="0" applyNumberFormat="1" applyFont="1" applyBorder="1" applyAlignment="1">
      <alignment horizontal="right" vertical="center"/>
    </xf>
    <xf numFmtId="4" fontId="30" fillId="0" borderId="32" xfId="0" applyNumberFormat="1" applyFont="1" applyBorder="1" applyAlignment="1">
      <alignment horizontal="right" vertical="center"/>
    </xf>
    <xf numFmtId="4" fontId="31" fillId="0" borderId="4" xfId="0" applyNumberFormat="1" applyFont="1" applyBorder="1" applyAlignment="1">
      <alignment horizontal="right" vertical="center"/>
    </xf>
    <xf numFmtId="4" fontId="31" fillId="0" borderId="35" xfId="0" applyNumberFormat="1" applyFont="1" applyBorder="1" applyAlignment="1">
      <alignment horizontal="right" vertical="center"/>
    </xf>
    <xf numFmtId="4" fontId="31" fillId="0" borderId="3" xfId="0" applyNumberFormat="1" applyFont="1" applyBorder="1" applyAlignment="1">
      <alignment horizontal="right" vertical="center"/>
    </xf>
    <xf numFmtId="4" fontId="30" fillId="0" borderId="3" xfId="0" applyNumberFormat="1" applyFont="1" applyBorder="1" applyAlignment="1">
      <alignment horizontal="right" vertical="center"/>
    </xf>
    <xf numFmtId="4" fontId="30" fillId="0" borderId="30" xfId="0" applyNumberFormat="1" applyFont="1" applyBorder="1" applyAlignment="1">
      <alignment horizontal="right" vertical="center"/>
    </xf>
    <xf numFmtId="4" fontId="30" fillId="0" borderId="35" xfId="0" applyNumberFormat="1" applyFont="1" applyBorder="1" applyAlignment="1">
      <alignment horizontal="right" vertical="center"/>
    </xf>
    <xf numFmtId="0" fontId="31" fillId="0" borderId="24" xfId="0" applyFont="1" applyBorder="1" applyAlignment="1">
      <alignment vertical="center"/>
    </xf>
    <xf numFmtId="4" fontId="31" fillId="0" borderId="24" xfId="0" applyNumberFormat="1" applyFont="1" applyBorder="1" applyAlignment="1">
      <alignment horizontal="right" vertical="center"/>
    </xf>
    <xf numFmtId="0" fontId="30" fillId="0" borderId="3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2" fillId="0" borderId="2" xfId="0" quotePrefix="1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9" fillId="0" borderId="0" xfId="0" applyFont="1"/>
    <xf numFmtId="0" fontId="31" fillId="0" borderId="0" xfId="0" applyFont="1" applyAlignment="1">
      <alignment horizontal="left"/>
    </xf>
    <xf numFmtId="0" fontId="34" fillId="0" borderId="2" xfId="0" quotePrefix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right"/>
    </xf>
    <xf numFmtId="0" fontId="32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vertical="center" wrapText="1"/>
    </xf>
    <xf numFmtId="4" fontId="31" fillId="0" borderId="3" xfId="0" applyNumberFormat="1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vertical="center" wrapText="1"/>
    </xf>
    <xf numFmtId="4" fontId="30" fillId="0" borderId="3" xfId="0" applyNumberFormat="1" applyFont="1" applyFill="1" applyBorder="1" applyAlignment="1">
      <alignment horizontal="center" vertical="center"/>
    </xf>
    <xf numFmtId="0" fontId="31" fillId="24" borderId="3" xfId="0" applyFont="1" applyFill="1" applyBorder="1" applyAlignment="1">
      <alignment horizontal="center" vertical="center"/>
    </xf>
    <xf numFmtId="0" fontId="31" fillId="24" borderId="3" xfId="0" applyFont="1" applyFill="1" applyBorder="1" applyAlignment="1">
      <alignment vertical="center" wrapText="1"/>
    </xf>
    <xf numFmtId="4" fontId="31" fillId="24" borderId="3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 wrapText="1"/>
    </xf>
    <xf numFmtId="4" fontId="31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38" fillId="0" borderId="0" xfId="0" applyFont="1" applyAlignment="1">
      <alignment horizontal="left"/>
    </xf>
    <xf numFmtId="0" fontId="32" fillId="0" borderId="0" xfId="0" applyFont="1" applyFill="1"/>
    <xf numFmtId="0" fontId="32" fillId="0" borderId="0" xfId="0" applyFont="1" applyFill="1" applyAlignment="1">
      <alignment horizontal="center"/>
    </xf>
    <xf numFmtId="0" fontId="32" fillId="0" borderId="0" xfId="0" applyFont="1" applyFill="1" applyAlignment="1">
      <alignment horizontal="right"/>
    </xf>
    <xf numFmtId="0" fontId="32" fillId="0" borderId="3" xfId="0" applyFont="1" applyBorder="1" applyAlignment="1">
      <alignment horizontal="center" vertical="center" wrapText="1"/>
    </xf>
    <xf numFmtId="49" fontId="32" fillId="0" borderId="3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left" vertical="center" wrapText="1"/>
    </xf>
    <xf numFmtId="49" fontId="36" fillId="0" borderId="3" xfId="0" applyNumberFormat="1" applyFont="1" applyBorder="1" applyAlignment="1">
      <alignment horizontal="center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top" wrapText="1"/>
    </xf>
    <xf numFmtId="49" fontId="36" fillId="0" borderId="3" xfId="0" quotePrefix="1" applyNumberFormat="1" applyFont="1" applyBorder="1" applyAlignment="1">
      <alignment horizontal="center" vertical="center" wrapText="1"/>
    </xf>
    <xf numFmtId="0" fontId="40" fillId="0" borderId="3" xfId="0" quotePrefix="1" applyFont="1" applyBorder="1" applyAlignment="1">
      <alignment horizontal="center" vertical="center" wrapText="1"/>
    </xf>
    <xf numFmtId="4" fontId="40" fillId="0" borderId="3" xfId="0" applyNumberFormat="1" applyFont="1" applyBorder="1" applyAlignment="1">
      <alignment horizontal="center" vertical="center" wrapText="1"/>
    </xf>
    <xf numFmtId="0" fontId="36" fillId="0" borderId="3" xfId="0" quotePrefix="1" applyFont="1" applyBorder="1" applyAlignment="1">
      <alignment horizontal="center" vertical="center" wrapText="1"/>
    </xf>
    <xf numFmtId="4" fontId="36" fillId="0" borderId="3" xfId="0" quotePrefix="1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left" vertical="center" wrapText="1"/>
    </xf>
    <xf numFmtId="4" fontId="36" fillId="0" borderId="3" xfId="0" applyNumberFormat="1" applyFont="1" applyBorder="1" applyAlignment="1">
      <alignment horizontal="left" vertical="center" wrapText="1"/>
    </xf>
    <xf numFmtId="4" fontId="40" fillId="0" borderId="3" xfId="0" applyNumberFormat="1" applyFont="1" applyBorder="1" applyAlignment="1">
      <alignment horizontal="left" vertical="center" wrapText="1"/>
    </xf>
    <xf numFmtId="4" fontId="40" fillId="0" borderId="3" xfId="0" applyNumberFormat="1" applyFont="1" applyFill="1" applyBorder="1" applyAlignment="1">
      <alignment horizontal="center" vertical="center" wrapText="1"/>
    </xf>
    <xf numFmtId="4" fontId="36" fillId="0" borderId="3" xfId="0" applyNumberFormat="1" applyFont="1" applyFill="1" applyBorder="1" applyAlignment="1">
      <alignment horizontal="center" vertical="center" wrapText="1"/>
    </xf>
    <xf numFmtId="4" fontId="33" fillId="0" borderId="3" xfId="0" applyNumberFormat="1" applyFont="1" applyFill="1" applyBorder="1" applyAlignment="1">
      <alignment horizontal="center" vertical="center" wrapText="1"/>
    </xf>
    <xf numFmtId="4" fontId="32" fillId="0" borderId="3" xfId="0" applyNumberFormat="1" applyFont="1" applyFill="1" applyBorder="1" applyAlignment="1">
      <alignment horizontal="center" vertical="center" wrapText="1"/>
    </xf>
    <xf numFmtId="49" fontId="32" fillId="24" borderId="3" xfId="0" applyNumberFormat="1" applyFont="1" applyFill="1" applyBorder="1" applyAlignment="1">
      <alignment horizontal="center" vertical="center" wrapText="1"/>
    </xf>
    <xf numFmtId="0" fontId="40" fillId="24" borderId="3" xfId="0" applyFont="1" applyFill="1" applyBorder="1" applyAlignment="1">
      <alignment horizontal="left" vertical="center" wrapText="1"/>
    </xf>
    <xf numFmtId="4" fontId="40" fillId="24" borderId="3" xfId="0" applyNumberFormat="1" applyFont="1" applyFill="1" applyBorder="1" applyAlignment="1">
      <alignment horizontal="center" vertical="center" wrapText="1"/>
    </xf>
    <xf numFmtId="4" fontId="33" fillId="24" borderId="3" xfId="0" applyNumberFormat="1" applyFont="1" applyFill="1" applyBorder="1" applyAlignment="1">
      <alignment horizontal="center" vertical="center" wrapText="1"/>
    </xf>
    <xf numFmtId="0" fontId="32" fillId="24" borderId="3" xfId="0" applyFont="1" applyFill="1" applyBorder="1" applyAlignment="1">
      <alignment horizontal="center" vertical="center" wrapText="1"/>
    </xf>
    <xf numFmtId="49" fontId="36" fillId="24" borderId="3" xfId="0" applyNumberFormat="1" applyFont="1" applyFill="1" applyBorder="1" applyAlignment="1">
      <alignment horizontal="center" vertical="center" wrapText="1"/>
    </xf>
    <xf numFmtId="4" fontId="40" fillId="24" borderId="3" xfId="0" applyNumberFormat="1" applyFont="1" applyFill="1" applyBorder="1" applyAlignment="1">
      <alignment horizontal="left" vertical="center" wrapText="1"/>
    </xf>
    <xf numFmtId="0" fontId="40" fillId="24" borderId="3" xfId="0" quotePrefix="1" applyFont="1" applyFill="1" applyBorder="1" applyAlignment="1">
      <alignment horizontal="center" vertical="center" wrapText="1"/>
    </xf>
    <xf numFmtId="0" fontId="40" fillId="24" borderId="3" xfId="0" applyFont="1" applyFill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49" fontId="36" fillId="0" borderId="6" xfId="0" applyNumberFormat="1" applyFont="1" applyBorder="1" applyAlignment="1">
      <alignment horizontal="center" vertical="center"/>
    </xf>
    <xf numFmtId="0" fontId="36" fillId="0" borderId="6" xfId="0" applyFont="1" applyBorder="1" applyAlignment="1">
      <alignment vertical="center" wrapText="1"/>
    </xf>
    <xf numFmtId="0" fontId="41" fillId="0" borderId="0" xfId="0" applyFont="1"/>
    <xf numFmtId="0" fontId="41" fillId="0" borderId="0" xfId="0" applyFont="1" applyFill="1"/>
    <xf numFmtId="0" fontId="38" fillId="0" borderId="0" xfId="0" applyFont="1" applyFill="1" applyAlignment="1">
      <alignment horizontal="left"/>
    </xf>
    <xf numFmtId="0" fontId="42" fillId="0" borderId="0" xfId="1" applyFont="1"/>
    <xf numFmtId="4" fontId="31" fillId="0" borderId="3" xfId="0" applyNumberFormat="1" applyFont="1" applyBorder="1"/>
    <xf numFmtId="0" fontId="31" fillId="0" borderId="0" xfId="0" applyFont="1"/>
    <xf numFmtId="0" fontId="22" fillId="0" borderId="0" xfId="1" applyFont="1"/>
    <xf numFmtId="0" fontId="24" fillId="0" borderId="0" xfId="1" applyFont="1" applyAlignment="1">
      <alignment horizontal="centerContinuous" vertical="justify" wrapText="1"/>
    </xf>
    <xf numFmtId="0" fontId="24" fillId="0" borderId="0" xfId="1" applyFont="1" applyAlignment="1">
      <alignment horizontal="center" vertical="justify" wrapText="1"/>
    </xf>
    <xf numFmtId="0" fontId="30" fillId="0" borderId="2" xfId="0" quotePrefix="1" applyFont="1" applyBorder="1" applyAlignment="1">
      <alignment horizontal="center"/>
    </xf>
    <xf numFmtId="0" fontId="24" fillId="0" borderId="0" xfId="1" applyFont="1" applyBorder="1" applyAlignment="1">
      <alignment horizontal="center" vertical="center" wrapText="1"/>
    </xf>
    <xf numFmtId="49" fontId="22" fillId="0" borderId="0" xfId="39" applyNumberFormat="1" applyFont="1" applyBorder="1" applyAlignment="1">
      <alignment vertical="center" wrapText="1"/>
    </xf>
    <xf numFmtId="0" fontId="22" fillId="0" borderId="0" xfId="39" applyFont="1" applyBorder="1" applyAlignment="1">
      <alignment vertical="center" wrapText="1"/>
    </xf>
    <xf numFmtId="0" fontId="22" fillId="0" borderId="0" xfId="39" applyFont="1" applyBorder="1" applyAlignment="1">
      <alignment vertical="top" wrapText="1"/>
    </xf>
    <xf numFmtId="49" fontId="22" fillId="0" borderId="3" xfId="39" applyNumberFormat="1" applyFont="1" applyBorder="1" applyAlignment="1">
      <alignment horizontal="center" vertical="center" wrapText="1"/>
    </xf>
    <xf numFmtId="0" fontId="22" fillId="0" borderId="3" xfId="39" applyFont="1" applyBorder="1" applyAlignment="1">
      <alignment horizontal="center" vertical="top" wrapText="1"/>
    </xf>
    <xf numFmtId="0" fontId="22" fillId="0" borderId="3" xfId="39" applyFont="1" applyBorder="1" applyAlignment="1">
      <alignment horizontal="center" vertical="center" wrapText="1"/>
    </xf>
    <xf numFmtId="0" fontId="30" fillId="0" borderId="3" xfId="0" applyFont="1" applyBorder="1"/>
    <xf numFmtId="4" fontId="30" fillId="0" borderId="3" xfId="0" applyNumberFormat="1" applyFont="1" applyBorder="1"/>
    <xf numFmtId="49" fontId="24" fillId="0" borderId="3" xfId="39" applyNumberFormat="1" applyFont="1" applyBorder="1" applyAlignment="1">
      <alignment horizontal="center" vertical="center" wrapText="1"/>
    </xf>
    <xf numFmtId="49" fontId="24" fillId="0" borderId="3" xfId="39" applyNumberFormat="1" applyFont="1" applyBorder="1" applyAlignment="1">
      <alignment horizontal="right" vertical="center" wrapText="1"/>
    </xf>
    <xf numFmtId="4" fontId="31" fillId="0" borderId="3" xfId="0" applyNumberFormat="1" applyFont="1" applyBorder="1" applyAlignment="1">
      <alignment vertical="center" wrapText="1"/>
    </xf>
    <xf numFmtId="49" fontId="24" fillId="0" borderId="3" xfId="39" applyNumberFormat="1" applyFont="1" applyBorder="1" applyAlignment="1">
      <alignment horizontal="left" vertical="center" wrapText="1"/>
    </xf>
    <xf numFmtId="0" fontId="24" fillId="0" borderId="3" xfId="1" applyFont="1" applyBorder="1" applyAlignment="1">
      <alignment horizontal="center"/>
    </xf>
    <xf numFmtId="4" fontId="30" fillId="0" borderId="3" xfId="0" applyNumberFormat="1" applyFont="1" applyBorder="1" applyAlignment="1">
      <alignment horizontal="center"/>
    </xf>
    <xf numFmtId="49" fontId="30" fillId="24" borderId="18" xfId="0" applyNumberFormat="1" applyFont="1" applyFill="1" applyBorder="1" applyAlignment="1">
      <alignment horizontal="center"/>
    </xf>
    <xf numFmtId="0" fontId="30" fillId="24" borderId="38" xfId="0" applyFont="1" applyFill="1" applyBorder="1" applyAlignment="1">
      <alignment horizontal="center"/>
    </xf>
    <xf numFmtId="0" fontId="30" fillId="24" borderId="18" xfId="0" applyFont="1" applyFill="1" applyBorder="1" applyAlignment="1">
      <alignment horizontal="center"/>
    </xf>
    <xf numFmtId="0" fontId="30" fillId="24" borderId="33" xfId="0" applyFont="1" applyFill="1" applyBorder="1" applyAlignment="1">
      <alignment horizontal="center"/>
    </xf>
    <xf numFmtId="49" fontId="31" fillId="24" borderId="21" xfId="0" applyNumberFormat="1" applyFont="1" applyFill="1" applyBorder="1" applyAlignment="1">
      <alignment horizontal="center" vertical="center"/>
    </xf>
    <xf numFmtId="49" fontId="31" fillId="24" borderId="18" xfId="0" applyNumberFormat="1" applyFont="1" applyFill="1" applyBorder="1" applyAlignment="1">
      <alignment horizontal="center" vertical="center"/>
    </xf>
    <xf numFmtId="49" fontId="30" fillId="24" borderId="18" xfId="0" applyNumberFormat="1" applyFont="1" applyFill="1" applyBorder="1" applyAlignment="1">
      <alignment horizontal="center" vertical="center"/>
    </xf>
    <xf numFmtId="3" fontId="30" fillId="24" borderId="18" xfId="0" applyNumberFormat="1" applyFont="1" applyFill="1" applyBorder="1" applyAlignment="1">
      <alignment horizontal="center"/>
    </xf>
    <xf numFmtId="3" fontId="30" fillId="24" borderId="33" xfId="0" applyNumberFormat="1" applyFont="1" applyFill="1" applyBorder="1" applyAlignment="1">
      <alignment horizontal="center"/>
    </xf>
    <xf numFmtId="49" fontId="31" fillId="24" borderId="21" xfId="0" applyNumberFormat="1" applyFont="1" applyFill="1" applyBorder="1" applyAlignment="1">
      <alignment horizontal="center"/>
    </xf>
    <xf numFmtId="0" fontId="31" fillId="24" borderId="21" xfId="0" applyFont="1" applyFill="1" applyBorder="1" applyAlignment="1">
      <alignment horizontal="center" vertical="center"/>
    </xf>
    <xf numFmtId="0" fontId="31" fillId="24" borderId="18" xfId="0" applyFont="1" applyFill="1" applyBorder="1" applyAlignment="1">
      <alignment horizontal="center" vertical="center"/>
    </xf>
    <xf numFmtId="0" fontId="31" fillId="24" borderId="18" xfId="0" applyFont="1" applyFill="1" applyBorder="1" applyAlignment="1">
      <alignment horizontal="left" vertical="center"/>
    </xf>
    <xf numFmtId="4" fontId="30" fillId="24" borderId="18" xfId="0" applyNumberFormat="1" applyFont="1" applyFill="1" applyBorder="1" applyAlignment="1">
      <alignment horizontal="right" vertical="center"/>
    </xf>
    <xf numFmtId="4" fontId="30" fillId="24" borderId="33" xfId="0" applyNumberFormat="1" applyFont="1" applyFill="1" applyBorder="1" applyAlignment="1">
      <alignment horizontal="right" vertical="center"/>
    </xf>
    <xf numFmtId="49" fontId="31" fillId="24" borderId="36" xfId="0" applyNumberFormat="1" applyFont="1" applyFill="1" applyBorder="1" applyAlignment="1">
      <alignment horizontal="center" vertical="center"/>
    </xf>
    <xf numFmtId="49" fontId="31" fillId="24" borderId="37" xfId="0" applyNumberFormat="1" applyFont="1" applyFill="1" applyBorder="1" applyAlignment="1">
      <alignment horizontal="center" vertical="center"/>
    </xf>
    <xf numFmtId="0" fontId="31" fillId="24" borderId="36" xfId="0" applyFont="1" applyFill="1" applyBorder="1" applyAlignment="1">
      <alignment horizontal="left" vertical="center"/>
    </xf>
    <xf numFmtId="0" fontId="31" fillId="24" borderId="37" xfId="0" applyFont="1" applyFill="1" applyBorder="1" applyAlignment="1">
      <alignment horizontal="left" vertical="center"/>
    </xf>
    <xf numFmtId="0" fontId="31" fillId="24" borderId="38" xfId="0" applyFont="1" applyFill="1" applyBorder="1" applyAlignment="1">
      <alignment horizontal="left" vertical="center"/>
    </xf>
    <xf numFmtId="0" fontId="30" fillId="24" borderId="21" xfId="0" applyFont="1" applyFill="1" applyBorder="1" applyAlignment="1">
      <alignment vertical="center"/>
    </xf>
    <xf numFmtId="0" fontId="30" fillId="24" borderId="18" xfId="0" applyFont="1" applyFill="1" applyBorder="1" applyAlignment="1">
      <alignment vertical="center"/>
    </xf>
    <xf numFmtId="4" fontId="31" fillId="24" borderId="18" xfId="0" applyNumberFormat="1" applyFont="1" applyFill="1" applyBorder="1" applyAlignment="1">
      <alignment horizontal="right" vertical="center"/>
    </xf>
    <xf numFmtId="4" fontId="31" fillId="24" borderId="33" xfId="0" applyNumberFormat="1" applyFont="1" applyFill="1" applyBorder="1" applyAlignment="1">
      <alignment horizontal="right" vertical="center"/>
    </xf>
    <xf numFmtId="0" fontId="30" fillId="0" borderId="3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1" fillId="24" borderId="1" xfId="0" applyFont="1" applyFill="1" applyBorder="1" applyAlignment="1">
      <alignment horizontal="center" vertical="center"/>
    </xf>
    <xf numFmtId="0" fontId="30" fillId="24" borderId="7" xfId="0" applyFont="1" applyFill="1" applyBorder="1" applyAlignment="1"/>
    <xf numFmtId="0" fontId="30" fillId="24" borderId="8" xfId="0" applyFont="1" applyFill="1" applyBorder="1" applyAlignment="1"/>
    <xf numFmtId="0" fontId="35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30" fillId="0" borderId="3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9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49" fontId="24" fillId="0" borderId="3" xfId="39" applyNumberFormat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4" fillId="0" borderId="0" xfId="39" applyFont="1" applyBorder="1" applyAlignment="1">
      <alignment horizontal="left" vertical="center" wrapText="1"/>
    </xf>
    <xf numFmtId="0" fontId="22" fillId="0" borderId="1" xfId="39" applyFont="1" applyBorder="1" applyAlignment="1">
      <alignment horizontal="center" vertical="center" wrapText="1"/>
    </xf>
    <xf numFmtId="0" fontId="22" fillId="0" borderId="8" xfId="39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/>
    </xf>
    <xf numFmtId="0" fontId="22" fillId="0" borderId="8" xfId="1" applyFont="1" applyBorder="1" applyAlignment="1">
      <alignment horizontal="center"/>
    </xf>
    <xf numFmtId="49" fontId="21" fillId="0" borderId="0" xfId="39" applyNumberFormat="1" applyFont="1" applyBorder="1" applyAlignment="1">
      <alignment horizontal="center" vertical="center" wrapText="1"/>
    </xf>
    <xf numFmtId="0" fontId="31" fillId="0" borderId="42" xfId="0" applyFont="1" applyBorder="1" applyAlignment="1">
      <alignment horizontal="left" vertical="center"/>
    </xf>
    <xf numFmtId="0" fontId="31" fillId="0" borderId="43" xfId="0" applyFont="1" applyBorder="1" applyAlignment="1">
      <alignment horizontal="left" vertical="center"/>
    </xf>
    <xf numFmtId="0" fontId="38" fillId="0" borderId="0" xfId="0" applyFont="1" applyAlignment="1">
      <alignment horizontal="center"/>
    </xf>
    <xf numFmtId="0" fontId="32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1" fillId="24" borderId="36" xfId="0" applyFont="1" applyFill="1" applyBorder="1" applyAlignment="1">
      <alignment horizontal="center" vertical="center"/>
    </xf>
    <xf numFmtId="0" fontId="31" fillId="24" borderId="37" xfId="0" applyFont="1" applyFill="1" applyBorder="1" applyAlignment="1">
      <alignment horizontal="center" vertical="center"/>
    </xf>
    <xf numFmtId="0" fontId="31" fillId="24" borderId="38" xfId="0" applyFont="1" applyFill="1" applyBorder="1" applyAlignment="1">
      <alignment horizontal="center" vertical="center"/>
    </xf>
    <xf numFmtId="0" fontId="30" fillId="0" borderId="0" xfId="0" applyFont="1" applyAlignment="1">
      <alignment horizontal="left" wrapText="1"/>
    </xf>
    <xf numFmtId="0" fontId="35" fillId="0" borderId="0" xfId="0" applyFont="1" applyAlignment="1">
      <alignment horizontal="center"/>
    </xf>
    <xf numFmtId="0" fontId="30" fillId="0" borderId="3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1" fillId="24" borderId="36" xfId="0" applyFont="1" applyFill="1" applyBorder="1" applyAlignment="1">
      <alignment horizontal="left"/>
    </xf>
    <xf numFmtId="0" fontId="31" fillId="24" borderId="37" xfId="0" applyFont="1" applyFill="1" applyBorder="1" applyAlignment="1">
      <alignment horizontal="left"/>
    </xf>
    <xf numFmtId="0" fontId="31" fillId="24" borderId="38" xfId="0" applyFont="1" applyFill="1" applyBorder="1" applyAlignment="1">
      <alignment horizontal="left"/>
    </xf>
    <xf numFmtId="0" fontId="32" fillId="0" borderId="26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1" fillId="0" borderId="36" xfId="0" applyFont="1" applyBorder="1" applyAlignment="1">
      <alignment horizontal="left"/>
    </xf>
    <xf numFmtId="0" fontId="31" fillId="0" borderId="37" xfId="0" applyFont="1" applyBorder="1" applyAlignment="1">
      <alignment horizontal="left"/>
    </xf>
    <xf numFmtId="0" fontId="43" fillId="0" borderId="0" xfId="0" applyFont="1" applyAlignment="1">
      <alignment horizontal="center"/>
    </xf>
    <xf numFmtId="0" fontId="22" fillId="0" borderId="3" xfId="29" applyNumberFormat="1" applyFont="1" applyFill="1" applyBorder="1" applyAlignment="1" applyProtection="1">
      <alignment horizontal="center" vertical="center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Денежный [0] 2" xfId="29"/>
    <cellStyle name="Заголовок 1 2" xfId="30"/>
    <cellStyle name="Заголовок 2 2" xfId="31"/>
    <cellStyle name="Заголовок 3 2" xfId="32"/>
    <cellStyle name="Заголовок 4 2" xfId="33"/>
    <cellStyle name="Звичайний_Додаток _ 3 зм_ни 4575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1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workbookViewId="0">
      <selection activeCell="D3" sqref="D3"/>
    </sheetView>
  </sheetViews>
  <sheetFormatPr defaultRowHeight="13.8"/>
  <cols>
    <col min="1" max="1" width="22.6640625" customWidth="1"/>
    <col min="2" max="2" width="73.88671875" customWidth="1"/>
    <col min="3" max="6" width="20.5546875" customWidth="1"/>
  </cols>
  <sheetData>
    <row r="1" spans="1:7" ht="18">
      <c r="A1" s="87"/>
      <c r="B1" s="87"/>
      <c r="D1" s="41" t="s">
        <v>43</v>
      </c>
      <c r="E1" s="87"/>
      <c r="F1" s="87"/>
    </row>
    <row r="2" spans="1:7" ht="18">
      <c r="A2" s="87"/>
      <c r="B2" s="87"/>
      <c r="D2" s="41" t="s">
        <v>28</v>
      </c>
      <c r="E2" s="87"/>
      <c r="F2" s="87"/>
    </row>
    <row r="3" spans="1:7" s="1" customFormat="1" ht="18">
      <c r="A3" s="87"/>
      <c r="B3" s="87"/>
      <c r="D3" s="41" t="s">
        <v>151</v>
      </c>
      <c r="E3" s="87"/>
      <c r="F3" s="87"/>
    </row>
    <row r="4" spans="1:7" s="1" customFormat="1" ht="18">
      <c r="A4" s="87"/>
      <c r="B4" s="87"/>
      <c r="D4" s="41" t="s">
        <v>29</v>
      </c>
      <c r="E4" s="87"/>
      <c r="F4" s="87"/>
    </row>
    <row r="5" spans="1:7" ht="18">
      <c r="A5" s="87"/>
      <c r="B5" s="87"/>
      <c r="D5" s="41" t="s">
        <v>30</v>
      </c>
      <c r="E5" s="87"/>
      <c r="F5" s="87"/>
      <c r="G5" s="1"/>
    </row>
    <row r="6" spans="1:7" ht="18">
      <c r="A6" s="87"/>
      <c r="B6" s="87"/>
      <c r="C6" s="87"/>
      <c r="D6" s="87"/>
      <c r="E6" s="87"/>
      <c r="F6" s="87"/>
    </row>
    <row r="7" spans="1:7" ht="33" customHeight="1">
      <c r="A7" s="232" t="s">
        <v>44</v>
      </c>
      <c r="B7" s="233"/>
      <c r="C7" s="233"/>
      <c r="D7" s="233"/>
      <c r="E7" s="233"/>
      <c r="F7" s="233"/>
    </row>
    <row r="8" spans="1:7" ht="18">
      <c r="A8" s="124" t="s">
        <v>50</v>
      </c>
      <c r="B8" s="125"/>
      <c r="C8" s="125"/>
      <c r="D8" s="125"/>
      <c r="E8" s="125"/>
      <c r="F8" s="125"/>
    </row>
    <row r="9" spans="1:7" ht="18">
      <c r="A9" s="87" t="s">
        <v>24</v>
      </c>
      <c r="B9" s="87"/>
      <c r="C9" s="87"/>
      <c r="D9" s="87"/>
      <c r="E9" s="87"/>
      <c r="F9" s="126" t="s">
        <v>31</v>
      </c>
    </row>
    <row r="10" spans="1:7" ht="18.75" customHeight="1">
      <c r="A10" s="234" t="s">
        <v>32</v>
      </c>
      <c r="B10" s="234" t="s">
        <v>33</v>
      </c>
      <c r="C10" s="234" t="s">
        <v>34</v>
      </c>
      <c r="D10" s="234" t="s">
        <v>6</v>
      </c>
      <c r="E10" s="234" t="s">
        <v>13</v>
      </c>
      <c r="F10" s="234"/>
    </row>
    <row r="11" spans="1:7" ht="12.75" customHeight="1">
      <c r="A11" s="234"/>
      <c r="B11" s="234"/>
      <c r="C11" s="234"/>
      <c r="D11" s="234"/>
      <c r="E11" s="234" t="s">
        <v>7</v>
      </c>
      <c r="F11" s="234" t="s">
        <v>14</v>
      </c>
    </row>
    <row r="12" spans="1:7" ht="45.75" customHeight="1">
      <c r="A12" s="234"/>
      <c r="B12" s="234"/>
      <c r="C12" s="234"/>
      <c r="D12" s="234"/>
      <c r="E12" s="234"/>
      <c r="F12" s="234"/>
    </row>
    <row r="13" spans="1:7" ht="15.6">
      <c r="A13" s="128">
        <v>1</v>
      </c>
      <c r="B13" s="128">
        <v>2</v>
      </c>
      <c r="C13" s="128">
        <v>3</v>
      </c>
      <c r="D13" s="128">
        <v>4</v>
      </c>
      <c r="E13" s="128">
        <v>5</v>
      </c>
      <c r="F13" s="128">
        <v>6</v>
      </c>
    </row>
    <row r="14" spans="1:7" ht="15.6">
      <c r="A14" s="229" t="s">
        <v>35</v>
      </c>
      <c r="B14" s="230"/>
      <c r="C14" s="230"/>
      <c r="D14" s="230"/>
      <c r="E14" s="230"/>
      <c r="F14" s="231"/>
    </row>
    <row r="15" spans="1:7" ht="30" customHeight="1">
      <c r="A15" s="136">
        <v>200000</v>
      </c>
      <c r="B15" s="129" t="s">
        <v>36</v>
      </c>
      <c r="C15" s="130">
        <f>D15+E15</f>
        <v>13073208.98</v>
      </c>
      <c r="D15" s="130">
        <f>D16</f>
        <v>7471768.9800000004</v>
      </c>
      <c r="E15" s="130">
        <f>E16</f>
        <v>5601440</v>
      </c>
      <c r="F15" s="130">
        <f>F16</f>
        <v>5601440</v>
      </c>
    </row>
    <row r="16" spans="1:7" ht="30" customHeight="1">
      <c r="A16" s="136">
        <v>208000</v>
      </c>
      <c r="B16" s="129" t="s">
        <v>37</v>
      </c>
      <c r="C16" s="130">
        <f>D16+E16</f>
        <v>13073208.98</v>
      </c>
      <c r="D16" s="130">
        <f>D17+D18+D19</f>
        <v>7471768.9800000004</v>
      </c>
      <c r="E16" s="130">
        <f>E17+E18+E19</f>
        <v>5601440</v>
      </c>
      <c r="F16" s="130">
        <f>F17+F18+F19</f>
        <v>5601440</v>
      </c>
    </row>
    <row r="17" spans="1:6" ht="30" customHeight="1">
      <c r="A17" s="137">
        <v>208100</v>
      </c>
      <c r="B17" s="131" t="s">
        <v>38</v>
      </c>
      <c r="C17" s="130">
        <f>D17+E17</f>
        <v>13073208.98</v>
      </c>
      <c r="D17" s="132">
        <v>13073208.98</v>
      </c>
      <c r="E17" s="132"/>
      <c r="F17" s="132"/>
    </row>
    <row r="18" spans="1:6" s="1" customFormat="1" ht="30" customHeight="1">
      <c r="A18" s="137">
        <v>208200</v>
      </c>
      <c r="B18" s="131" t="s">
        <v>132</v>
      </c>
      <c r="C18" s="130">
        <f>D18+E18</f>
        <v>0</v>
      </c>
      <c r="D18" s="132">
        <v>0</v>
      </c>
      <c r="E18" s="132">
        <v>0</v>
      </c>
      <c r="F18" s="132">
        <v>0</v>
      </c>
    </row>
    <row r="19" spans="1:6" ht="56.25" customHeight="1">
      <c r="A19" s="137">
        <v>208400</v>
      </c>
      <c r="B19" s="131" t="s">
        <v>81</v>
      </c>
      <c r="C19" s="130">
        <f>D19+E19</f>
        <v>0</v>
      </c>
      <c r="D19" s="132">
        <v>-5601440</v>
      </c>
      <c r="E19" s="132">
        <v>5601440</v>
      </c>
      <c r="F19" s="132">
        <v>5601440</v>
      </c>
    </row>
    <row r="20" spans="1:6" ht="23.25" customHeight="1">
      <c r="A20" s="133" t="s">
        <v>20</v>
      </c>
      <c r="B20" s="134" t="s">
        <v>39</v>
      </c>
      <c r="C20" s="135">
        <f>C15</f>
        <v>13073208.98</v>
      </c>
      <c r="D20" s="135">
        <f>D15</f>
        <v>7471768.9800000004</v>
      </c>
      <c r="E20" s="135">
        <f>E15</f>
        <v>5601440</v>
      </c>
      <c r="F20" s="135">
        <f>F15</f>
        <v>5601440</v>
      </c>
    </row>
    <row r="21" spans="1:6" ht="15.75" customHeight="1">
      <c r="A21" s="229" t="s">
        <v>40</v>
      </c>
      <c r="B21" s="230"/>
      <c r="C21" s="230"/>
      <c r="D21" s="230"/>
      <c r="E21" s="230"/>
      <c r="F21" s="231"/>
    </row>
    <row r="22" spans="1:6" ht="30" customHeight="1">
      <c r="A22" s="136">
        <v>600000</v>
      </c>
      <c r="B22" s="129" t="s">
        <v>41</v>
      </c>
      <c r="C22" s="130">
        <f>D22+E22</f>
        <v>13073208.98</v>
      </c>
      <c r="D22" s="130">
        <f>D23</f>
        <v>7471768.9800000004</v>
      </c>
      <c r="E22" s="130">
        <f>E23</f>
        <v>5601440</v>
      </c>
      <c r="F22" s="130">
        <f>F23</f>
        <v>5601440</v>
      </c>
    </row>
    <row r="23" spans="1:6" ht="30" customHeight="1">
      <c r="A23" s="136">
        <v>602000</v>
      </c>
      <c r="B23" s="129" t="s">
        <v>42</v>
      </c>
      <c r="C23" s="130">
        <f>D23+E23</f>
        <v>13073208.98</v>
      </c>
      <c r="D23" s="130">
        <f>D24+D25+D26</f>
        <v>7471768.9800000004</v>
      </c>
      <c r="E23" s="130">
        <f>E24+E25+E26</f>
        <v>5601440</v>
      </c>
      <c r="F23" s="130">
        <f>F24+F25+F26</f>
        <v>5601440</v>
      </c>
    </row>
    <row r="24" spans="1:6" s="1" customFormat="1" ht="30" customHeight="1">
      <c r="A24" s="137">
        <v>602100</v>
      </c>
      <c r="B24" s="131" t="s">
        <v>38</v>
      </c>
      <c r="C24" s="130">
        <f>D24+E24</f>
        <v>13073208.98</v>
      </c>
      <c r="D24" s="132">
        <v>13073208.98</v>
      </c>
      <c r="E24" s="132"/>
      <c r="F24" s="132"/>
    </row>
    <row r="25" spans="1:6" ht="30" customHeight="1">
      <c r="A25" s="137">
        <v>602200</v>
      </c>
      <c r="B25" s="131" t="s">
        <v>132</v>
      </c>
      <c r="C25" s="130">
        <f>D25+E25</f>
        <v>0</v>
      </c>
      <c r="D25" s="132">
        <v>0</v>
      </c>
      <c r="E25" s="132">
        <v>0</v>
      </c>
      <c r="F25" s="132">
        <v>0</v>
      </c>
    </row>
    <row r="26" spans="1:6" ht="31.2">
      <c r="A26" s="137">
        <v>602400</v>
      </c>
      <c r="B26" s="131" t="s">
        <v>81</v>
      </c>
      <c r="C26" s="130">
        <f>D26+E26</f>
        <v>0</v>
      </c>
      <c r="D26" s="132">
        <v>-5601440</v>
      </c>
      <c r="E26" s="132">
        <v>5601440</v>
      </c>
      <c r="F26" s="132">
        <v>5601440</v>
      </c>
    </row>
    <row r="27" spans="1:6" ht="15.6">
      <c r="A27" s="133" t="s">
        <v>20</v>
      </c>
      <c r="B27" s="134" t="s">
        <v>39</v>
      </c>
      <c r="C27" s="135">
        <f>C22</f>
        <v>13073208.98</v>
      </c>
      <c r="D27" s="135">
        <f>D22</f>
        <v>7471768.9800000004</v>
      </c>
      <c r="E27" s="135">
        <f>E22</f>
        <v>5601440</v>
      </c>
      <c r="F27" s="135">
        <f>F22</f>
        <v>5601440</v>
      </c>
    </row>
    <row r="28" spans="1:6" s="141" customFormat="1" ht="15.6">
      <c r="A28" s="138"/>
      <c r="B28" s="139"/>
      <c r="C28" s="140"/>
      <c r="D28" s="140"/>
      <c r="E28" s="140"/>
      <c r="F28" s="140"/>
    </row>
    <row r="29" spans="1:6" s="141" customFormat="1" ht="15.6">
      <c r="A29" s="138"/>
      <c r="B29" s="139"/>
      <c r="C29" s="140"/>
      <c r="D29" s="140"/>
      <c r="E29" s="140"/>
      <c r="F29" s="140"/>
    </row>
    <row r="30" spans="1:6" ht="18">
      <c r="A30" s="87"/>
      <c r="B30" s="142" t="s">
        <v>22</v>
      </c>
      <c r="C30" s="88"/>
      <c r="D30" s="88"/>
      <c r="E30" s="142" t="s">
        <v>23</v>
      </c>
      <c r="F30" s="88"/>
    </row>
    <row r="31" spans="1:6" ht="15.6">
      <c r="A31" s="2"/>
      <c r="B31" s="2"/>
      <c r="C31" s="2"/>
      <c r="D31" s="2"/>
      <c r="E31" s="2"/>
      <c r="F31" s="2"/>
    </row>
  </sheetData>
  <mergeCells count="10">
    <mergeCell ref="A21:F21"/>
    <mergeCell ref="A14:F14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70866141732283472" right="0.35433070866141736" top="0.78" bottom="0.16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5"/>
  <sheetViews>
    <sheetView topLeftCell="E1" workbookViewId="0">
      <selection activeCell="M3" sqref="M3"/>
    </sheetView>
  </sheetViews>
  <sheetFormatPr defaultRowHeight="13.8"/>
  <cols>
    <col min="1" max="3" width="12" customWidth="1"/>
    <col min="4" max="4" width="40.6640625" customWidth="1"/>
    <col min="5" max="5" width="15.109375" style="141" customWidth="1"/>
    <col min="6" max="15" width="13.6640625" style="141" customWidth="1"/>
    <col min="16" max="16" width="15" style="141" customWidth="1"/>
  </cols>
  <sheetData>
    <row r="1" spans="1:16">
      <c r="A1" s="74"/>
      <c r="B1" s="74"/>
      <c r="C1" s="74"/>
      <c r="D1" s="74"/>
      <c r="E1" s="143"/>
      <c r="F1" s="143"/>
      <c r="G1" s="143"/>
      <c r="H1" s="143"/>
      <c r="I1" s="143"/>
      <c r="J1" s="143"/>
      <c r="K1" s="143"/>
      <c r="L1" s="143"/>
      <c r="M1" s="143" t="s">
        <v>27</v>
      </c>
      <c r="N1" s="143"/>
      <c r="O1" s="143"/>
      <c r="P1" s="143"/>
    </row>
    <row r="2" spans="1:16">
      <c r="A2" s="74"/>
      <c r="B2" s="74"/>
      <c r="C2" s="74"/>
      <c r="D2" s="74"/>
      <c r="E2" s="143"/>
      <c r="F2" s="143"/>
      <c r="G2" s="143"/>
      <c r="H2" s="143"/>
      <c r="I2" s="143"/>
      <c r="J2" s="143"/>
      <c r="K2" s="143"/>
      <c r="L2" s="143"/>
      <c r="M2" s="143" t="s">
        <v>28</v>
      </c>
      <c r="N2" s="143"/>
      <c r="O2" s="143"/>
      <c r="P2" s="143"/>
    </row>
    <row r="3" spans="1:16">
      <c r="A3" s="74"/>
      <c r="B3" s="74"/>
      <c r="C3" s="74"/>
      <c r="D3" s="74"/>
      <c r="E3" s="143"/>
      <c r="F3" s="143"/>
      <c r="G3" s="143"/>
      <c r="H3" s="143"/>
      <c r="I3" s="143"/>
      <c r="J3" s="143"/>
      <c r="K3" s="143"/>
      <c r="L3" s="143"/>
      <c r="M3" s="143" t="s">
        <v>151</v>
      </c>
      <c r="N3" s="143"/>
      <c r="O3" s="143"/>
      <c r="P3" s="143"/>
    </row>
    <row r="4" spans="1:16">
      <c r="A4" s="74"/>
      <c r="B4" s="74"/>
      <c r="C4" s="74"/>
      <c r="D4" s="74"/>
      <c r="E4" s="143"/>
      <c r="F4" s="143"/>
      <c r="G4" s="143"/>
      <c r="H4" s="143"/>
      <c r="I4" s="143"/>
      <c r="J4" s="143"/>
      <c r="K4" s="143"/>
      <c r="L4" s="143"/>
      <c r="M4" s="143" t="s">
        <v>29</v>
      </c>
      <c r="N4" s="143"/>
      <c r="O4" s="143"/>
      <c r="P4" s="143"/>
    </row>
    <row r="5" spans="1:16">
      <c r="A5" s="74"/>
      <c r="B5" s="74"/>
      <c r="C5" s="74"/>
      <c r="D5" s="74"/>
      <c r="E5" s="143"/>
      <c r="F5" s="143"/>
      <c r="G5" s="143"/>
      <c r="H5" s="143"/>
      <c r="I5" s="143"/>
      <c r="J5" s="143"/>
      <c r="K5" s="143"/>
      <c r="L5" s="143"/>
      <c r="M5" s="143" t="s">
        <v>30</v>
      </c>
      <c r="N5" s="143"/>
      <c r="O5" s="143"/>
      <c r="P5" s="143"/>
    </row>
    <row r="6" spans="1:16">
      <c r="A6" s="235"/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</row>
    <row r="7" spans="1:16" ht="15.6">
      <c r="A7" s="237" t="s">
        <v>26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</row>
    <row r="8" spans="1:16">
      <c r="A8" s="120" t="s">
        <v>50</v>
      </c>
      <c r="B8" s="121"/>
      <c r="C8" s="121"/>
      <c r="D8" s="121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</row>
    <row r="9" spans="1:16">
      <c r="A9" s="122" t="s">
        <v>24</v>
      </c>
      <c r="B9" s="74"/>
      <c r="C9" s="74"/>
      <c r="D9" s="74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5" t="s">
        <v>1</v>
      </c>
    </row>
    <row r="10" spans="1:16">
      <c r="A10" s="239" t="s">
        <v>2</v>
      </c>
      <c r="B10" s="239" t="s">
        <v>3</v>
      </c>
      <c r="C10" s="239" t="s">
        <v>4</v>
      </c>
      <c r="D10" s="240" t="s">
        <v>5</v>
      </c>
      <c r="E10" s="241" t="s">
        <v>6</v>
      </c>
      <c r="F10" s="241"/>
      <c r="G10" s="241"/>
      <c r="H10" s="241"/>
      <c r="I10" s="241"/>
      <c r="J10" s="241" t="s">
        <v>13</v>
      </c>
      <c r="K10" s="241"/>
      <c r="L10" s="241"/>
      <c r="M10" s="241"/>
      <c r="N10" s="241"/>
      <c r="O10" s="241"/>
      <c r="P10" s="241" t="s">
        <v>15</v>
      </c>
    </row>
    <row r="11" spans="1:16">
      <c r="A11" s="240"/>
      <c r="B11" s="240"/>
      <c r="C11" s="240"/>
      <c r="D11" s="240"/>
      <c r="E11" s="241" t="s">
        <v>7</v>
      </c>
      <c r="F11" s="241" t="s">
        <v>8</v>
      </c>
      <c r="G11" s="241" t="s">
        <v>9</v>
      </c>
      <c r="H11" s="241"/>
      <c r="I11" s="241" t="s">
        <v>12</v>
      </c>
      <c r="J11" s="241" t="s">
        <v>7</v>
      </c>
      <c r="K11" s="241" t="s">
        <v>14</v>
      </c>
      <c r="L11" s="241" t="s">
        <v>8</v>
      </c>
      <c r="M11" s="241" t="s">
        <v>9</v>
      </c>
      <c r="N11" s="241"/>
      <c r="O11" s="241" t="s">
        <v>12</v>
      </c>
      <c r="P11" s="241"/>
    </row>
    <row r="12" spans="1:16">
      <c r="A12" s="240"/>
      <c r="B12" s="240"/>
      <c r="C12" s="240"/>
      <c r="D12" s="240"/>
      <c r="E12" s="241"/>
      <c r="F12" s="241"/>
      <c r="G12" s="241" t="s">
        <v>10</v>
      </c>
      <c r="H12" s="241" t="s">
        <v>11</v>
      </c>
      <c r="I12" s="241"/>
      <c r="J12" s="241"/>
      <c r="K12" s="241"/>
      <c r="L12" s="241"/>
      <c r="M12" s="241" t="s">
        <v>10</v>
      </c>
      <c r="N12" s="241" t="s">
        <v>11</v>
      </c>
      <c r="O12" s="241"/>
      <c r="P12" s="241"/>
    </row>
    <row r="13" spans="1:16" ht="44.25" customHeight="1">
      <c r="A13" s="240"/>
      <c r="B13" s="240"/>
      <c r="C13" s="240"/>
      <c r="D13" s="240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</row>
    <row r="14" spans="1:16">
      <c r="A14" s="146">
        <v>1</v>
      </c>
      <c r="B14" s="146">
        <v>2</v>
      </c>
      <c r="C14" s="146">
        <v>3</v>
      </c>
      <c r="D14" s="146">
        <v>4</v>
      </c>
      <c r="E14" s="127">
        <v>5</v>
      </c>
      <c r="F14" s="127">
        <v>6</v>
      </c>
      <c r="G14" s="127">
        <v>7</v>
      </c>
      <c r="H14" s="127">
        <v>8</v>
      </c>
      <c r="I14" s="127">
        <v>9</v>
      </c>
      <c r="J14" s="127">
        <v>10</v>
      </c>
      <c r="K14" s="127">
        <v>11</v>
      </c>
      <c r="L14" s="127">
        <v>12</v>
      </c>
      <c r="M14" s="127">
        <v>13</v>
      </c>
      <c r="N14" s="127">
        <v>14</v>
      </c>
      <c r="O14" s="127">
        <v>15</v>
      </c>
      <c r="P14" s="127">
        <v>16</v>
      </c>
    </row>
    <row r="15" spans="1:16" s="1" customFormat="1">
      <c r="A15" s="165" t="s">
        <v>93</v>
      </c>
      <c r="B15" s="165"/>
      <c r="C15" s="165"/>
      <c r="D15" s="166" t="s">
        <v>87</v>
      </c>
      <c r="E15" s="167">
        <f>F15+I15</f>
        <v>250000</v>
      </c>
      <c r="F15" s="168">
        <f>F16</f>
        <v>250000</v>
      </c>
      <c r="G15" s="168">
        <f t="shared" ref="G15:I16" si="0">G16</f>
        <v>0</v>
      </c>
      <c r="H15" s="168">
        <f t="shared" si="0"/>
        <v>0</v>
      </c>
      <c r="I15" s="168">
        <f t="shared" si="0"/>
        <v>0</v>
      </c>
      <c r="J15" s="167">
        <f t="shared" ref="J15:J21" si="1">L15+O15</f>
        <v>0</v>
      </c>
      <c r="K15" s="169"/>
      <c r="L15" s="169"/>
      <c r="M15" s="169"/>
      <c r="N15" s="169"/>
      <c r="O15" s="169"/>
      <c r="P15" s="167">
        <f>E15+J15</f>
        <v>250000</v>
      </c>
    </row>
    <row r="16" spans="1:16" s="1" customFormat="1" hidden="1">
      <c r="A16" s="147" t="s">
        <v>105</v>
      </c>
      <c r="B16" s="147"/>
      <c r="C16" s="147"/>
      <c r="D16" s="158" t="s">
        <v>87</v>
      </c>
      <c r="E16" s="161">
        <f>F16+I16</f>
        <v>250000</v>
      </c>
      <c r="F16" s="163">
        <f>F17</f>
        <v>250000</v>
      </c>
      <c r="G16" s="163">
        <f t="shared" si="0"/>
        <v>0</v>
      </c>
      <c r="H16" s="163">
        <f t="shared" si="0"/>
        <v>0</v>
      </c>
      <c r="I16" s="163">
        <f t="shared" si="0"/>
        <v>0</v>
      </c>
      <c r="J16" s="161">
        <f t="shared" si="1"/>
        <v>0</v>
      </c>
      <c r="K16" s="127"/>
      <c r="L16" s="127"/>
      <c r="M16" s="127"/>
      <c r="N16" s="127"/>
      <c r="O16" s="127"/>
      <c r="P16" s="161">
        <f t="shared" ref="P16:P17" si="2">E16+J16</f>
        <v>250000</v>
      </c>
    </row>
    <row r="17" spans="1:16" s="1" customFormat="1" ht="27.6">
      <c r="A17" s="147" t="s">
        <v>94</v>
      </c>
      <c r="B17" s="147">
        <v>8410</v>
      </c>
      <c r="C17" s="147" t="s">
        <v>95</v>
      </c>
      <c r="D17" s="149" t="s">
        <v>89</v>
      </c>
      <c r="E17" s="161">
        <f t="shared" ref="E17:E25" si="3">F17+I17</f>
        <v>250000</v>
      </c>
      <c r="F17" s="164">
        <v>250000</v>
      </c>
      <c r="G17" s="164"/>
      <c r="H17" s="164"/>
      <c r="I17" s="164"/>
      <c r="J17" s="161">
        <f t="shared" si="1"/>
        <v>0</v>
      </c>
      <c r="K17" s="127"/>
      <c r="L17" s="127"/>
      <c r="M17" s="127"/>
      <c r="N17" s="127"/>
      <c r="O17" s="127"/>
      <c r="P17" s="161">
        <f t="shared" si="2"/>
        <v>250000</v>
      </c>
    </row>
    <row r="18" spans="1:16" s="1" customFormat="1" ht="27.6">
      <c r="A18" s="170" t="s">
        <v>96</v>
      </c>
      <c r="B18" s="170"/>
      <c r="C18" s="170"/>
      <c r="D18" s="166" t="s">
        <v>68</v>
      </c>
      <c r="E18" s="167">
        <f>F18+I18</f>
        <v>1200000</v>
      </c>
      <c r="F18" s="167">
        <f>F19</f>
        <v>1200000</v>
      </c>
      <c r="G18" s="167">
        <f t="shared" ref="G18:I18" si="4">G19</f>
        <v>0</v>
      </c>
      <c r="H18" s="167">
        <f t="shared" si="4"/>
        <v>0</v>
      </c>
      <c r="I18" s="167">
        <f t="shared" si="4"/>
        <v>0</v>
      </c>
      <c r="J18" s="167">
        <f t="shared" si="1"/>
        <v>1500000</v>
      </c>
      <c r="K18" s="167">
        <f>K19</f>
        <v>1500000</v>
      </c>
      <c r="L18" s="167">
        <f t="shared" ref="L18" si="5">L19</f>
        <v>0</v>
      </c>
      <c r="M18" s="167">
        <f t="shared" ref="M18" si="6">M19</f>
        <v>0</v>
      </c>
      <c r="N18" s="167">
        <f t="shared" ref="N18" si="7">N19</f>
        <v>0</v>
      </c>
      <c r="O18" s="167">
        <f>O19</f>
        <v>1500000</v>
      </c>
      <c r="P18" s="167">
        <f>E18+J18</f>
        <v>2700000</v>
      </c>
    </row>
    <row r="19" spans="1:16" s="1" customFormat="1" ht="27.6" hidden="1">
      <c r="A19" s="150" t="s">
        <v>106</v>
      </c>
      <c r="B19" s="150"/>
      <c r="C19" s="150"/>
      <c r="D19" s="158" t="s">
        <v>68</v>
      </c>
      <c r="E19" s="161">
        <f t="shared" si="3"/>
        <v>1200000</v>
      </c>
      <c r="F19" s="161">
        <f>F21+F22+F20</f>
        <v>1200000</v>
      </c>
      <c r="G19" s="161">
        <f t="shared" ref="G19:I19" si="8">G21+G22</f>
        <v>0</v>
      </c>
      <c r="H19" s="161">
        <f t="shared" si="8"/>
        <v>0</v>
      </c>
      <c r="I19" s="161">
        <f t="shared" si="8"/>
        <v>0</v>
      </c>
      <c r="J19" s="161">
        <f t="shared" si="1"/>
        <v>1500000</v>
      </c>
      <c r="K19" s="161">
        <f>K21+K22</f>
        <v>1500000</v>
      </c>
      <c r="L19" s="161">
        <f t="shared" ref="L19" si="9">L21+L22</f>
        <v>0</v>
      </c>
      <c r="M19" s="161">
        <f t="shared" ref="M19" si="10">M21+M22</f>
        <v>0</v>
      </c>
      <c r="N19" s="161">
        <f t="shared" ref="N19" si="11">N21+N22</f>
        <v>0</v>
      </c>
      <c r="O19" s="161">
        <f>O21+O22</f>
        <v>1500000</v>
      </c>
      <c r="P19" s="161">
        <f t="shared" ref="P19:P25" si="12">E19+J19</f>
        <v>2700000</v>
      </c>
    </row>
    <row r="20" spans="1:16" s="1" customFormat="1">
      <c r="A20" s="150" t="s">
        <v>98</v>
      </c>
      <c r="B20" s="150">
        <v>4082</v>
      </c>
      <c r="C20" s="150" t="s">
        <v>99</v>
      </c>
      <c r="D20" s="151" t="s">
        <v>83</v>
      </c>
      <c r="E20" s="161">
        <f t="shared" si="3"/>
        <v>250000</v>
      </c>
      <c r="F20" s="162">
        <v>250000</v>
      </c>
      <c r="G20" s="161"/>
      <c r="H20" s="161"/>
      <c r="I20" s="161"/>
      <c r="J20" s="161">
        <f t="shared" si="1"/>
        <v>0</v>
      </c>
      <c r="K20" s="161"/>
      <c r="L20" s="161"/>
      <c r="M20" s="161"/>
      <c r="N20" s="161"/>
      <c r="O20" s="161"/>
      <c r="P20" s="161">
        <f t="shared" si="12"/>
        <v>250000</v>
      </c>
    </row>
    <row r="21" spans="1:16" s="1" customFormat="1" ht="96.6">
      <c r="A21" s="150" t="s">
        <v>100</v>
      </c>
      <c r="B21" s="150">
        <v>6083</v>
      </c>
      <c r="C21" s="150" t="s">
        <v>101</v>
      </c>
      <c r="D21" s="152" t="s">
        <v>76</v>
      </c>
      <c r="E21" s="161">
        <f t="shared" si="3"/>
        <v>0</v>
      </c>
      <c r="F21" s="162"/>
      <c r="G21" s="162"/>
      <c r="H21" s="162"/>
      <c r="I21" s="162"/>
      <c r="J21" s="161">
        <f t="shared" si="1"/>
        <v>1000000</v>
      </c>
      <c r="K21" s="162">
        <v>1000000</v>
      </c>
      <c r="L21" s="162"/>
      <c r="M21" s="162"/>
      <c r="N21" s="162"/>
      <c r="O21" s="162">
        <v>1000000</v>
      </c>
      <c r="P21" s="161">
        <f t="shared" si="12"/>
        <v>1000000</v>
      </c>
    </row>
    <row r="22" spans="1:16" s="1" customFormat="1" ht="41.4">
      <c r="A22" s="150" t="s">
        <v>97</v>
      </c>
      <c r="B22" s="153">
        <v>9800</v>
      </c>
      <c r="C22" s="150" t="s">
        <v>18</v>
      </c>
      <c r="D22" s="159" t="s">
        <v>69</v>
      </c>
      <c r="E22" s="161">
        <f t="shared" si="3"/>
        <v>950000</v>
      </c>
      <c r="F22" s="162">
        <v>950000</v>
      </c>
      <c r="G22" s="162"/>
      <c r="H22" s="162"/>
      <c r="I22" s="162"/>
      <c r="J22" s="161">
        <f t="shared" ref="J22:J32" si="13">L22+O22</f>
        <v>500000</v>
      </c>
      <c r="K22" s="162">
        <v>500000</v>
      </c>
      <c r="L22" s="162"/>
      <c r="M22" s="162"/>
      <c r="N22" s="162"/>
      <c r="O22" s="162">
        <v>500000</v>
      </c>
      <c r="P22" s="161">
        <f t="shared" si="12"/>
        <v>1450000</v>
      </c>
    </row>
    <row r="23" spans="1:16" s="1" customFormat="1" ht="41.4">
      <c r="A23" s="170" t="s">
        <v>102</v>
      </c>
      <c r="B23" s="170"/>
      <c r="C23" s="170"/>
      <c r="D23" s="171" t="s">
        <v>82</v>
      </c>
      <c r="E23" s="167">
        <f t="shared" si="3"/>
        <v>26908.98</v>
      </c>
      <c r="F23" s="167">
        <f>F24</f>
        <v>26908.98</v>
      </c>
      <c r="G23" s="167">
        <f t="shared" ref="G23:H24" si="14">G24</f>
        <v>0</v>
      </c>
      <c r="H23" s="167">
        <f t="shared" si="14"/>
        <v>0</v>
      </c>
      <c r="I23" s="167">
        <f>I24</f>
        <v>0</v>
      </c>
      <c r="J23" s="167">
        <f t="shared" si="13"/>
        <v>0</v>
      </c>
      <c r="K23" s="167">
        <f>K24</f>
        <v>0</v>
      </c>
      <c r="L23" s="167">
        <f t="shared" ref="L23:L24" si="15">L24</f>
        <v>0</v>
      </c>
      <c r="M23" s="167">
        <f t="shared" ref="M23:M24" si="16">M24</f>
        <v>0</v>
      </c>
      <c r="N23" s="167">
        <f>N24</f>
        <v>0</v>
      </c>
      <c r="O23" s="167">
        <f>O24</f>
        <v>0</v>
      </c>
      <c r="P23" s="167">
        <f t="shared" si="12"/>
        <v>26908.98</v>
      </c>
    </row>
    <row r="24" spans="1:16" s="1" customFormat="1" ht="41.4" hidden="1">
      <c r="A24" s="150" t="s">
        <v>107</v>
      </c>
      <c r="B24" s="150"/>
      <c r="C24" s="150"/>
      <c r="D24" s="160" t="s">
        <v>82</v>
      </c>
      <c r="E24" s="161">
        <f t="shared" si="3"/>
        <v>26908.98</v>
      </c>
      <c r="F24" s="161">
        <f>F25</f>
        <v>26908.98</v>
      </c>
      <c r="G24" s="161">
        <f t="shared" si="14"/>
        <v>0</v>
      </c>
      <c r="H24" s="161">
        <f t="shared" si="14"/>
        <v>0</v>
      </c>
      <c r="I24" s="161">
        <f>I25</f>
        <v>0</v>
      </c>
      <c r="J24" s="161">
        <f t="shared" si="13"/>
        <v>0</v>
      </c>
      <c r="K24" s="161">
        <f>K25</f>
        <v>0</v>
      </c>
      <c r="L24" s="161">
        <f t="shared" si="15"/>
        <v>0</v>
      </c>
      <c r="M24" s="161">
        <f t="shared" si="16"/>
        <v>0</v>
      </c>
      <c r="N24" s="161">
        <f>N25</f>
        <v>0</v>
      </c>
      <c r="O24" s="161">
        <f>O25</f>
        <v>0</v>
      </c>
      <c r="P24" s="161">
        <f t="shared" si="12"/>
        <v>26908.98</v>
      </c>
    </row>
    <row r="25" spans="1:16" s="1" customFormat="1" ht="31.2">
      <c r="A25" s="150" t="s">
        <v>103</v>
      </c>
      <c r="B25" s="150">
        <v>3242</v>
      </c>
      <c r="C25" s="150" t="s">
        <v>104</v>
      </c>
      <c r="D25" s="52" t="s">
        <v>75</v>
      </c>
      <c r="E25" s="161">
        <f t="shared" si="3"/>
        <v>26908.98</v>
      </c>
      <c r="F25" s="162">
        <v>26908.98</v>
      </c>
      <c r="G25" s="162"/>
      <c r="H25" s="162"/>
      <c r="I25" s="162"/>
      <c r="J25" s="161">
        <f t="shared" si="13"/>
        <v>0</v>
      </c>
      <c r="K25" s="162"/>
      <c r="L25" s="162"/>
      <c r="M25" s="162"/>
      <c r="N25" s="162"/>
      <c r="O25" s="162"/>
      <c r="P25" s="161">
        <f t="shared" si="12"/>
        <v>26908.98</v>
      </c>
    </row>
    <row r="26" spans="1:16" ht="46.5" customHeight="1">
      <c r="A26" s="172" t="s">
        <v>16</v>
      </c>
      <c r="B26" s="173"/>
      <c r="C26" s="167"/>
      <c r="D26" s="171" t="s">
        <v>25</v>
      </c>
      <c r="E26" s="167">
        <f>F26+I26</f>
        <v>5994860</v>
      </c>
      <c r="F26" s="167">
        <f>F27</f>
        <v>7420000</v>
      </c>
      <c r="G26" s="167">
        <f t="shared" ref="G26:I26" si="17">G27</f>
        <v>0</v>
      </c>
      <c r="H26" s="167">
        <f t="shared" si="17"/>
        <v>0</v>
      </c>
      <c r="I26" s="167">
        <f t="shared" si="17"/>
        <v>-1425140</v>
      </c>
      <c r="J26" s="167">
        <f>L26+O26</f>
        <v>4101440</v>
      </c>
      <c r="K26" s="167">
        <f>K27</f>
        <v>4101440</v>
      </c>
      <c r="L26" s="167">
        <f t="shared" ref="L26:O26" si="18">L27</f>
        <v>0</v>
      </c>
      <c r="M26" s="167">
        <f t="shared" si="18"/>
        <v>0</v>
      </c>
      <c r="N26" s="167">
        <f t="shared" si="18"/>
        <v>0</v>
      </c>
      <c r="O26" s="167">
        <f t="shared" si="18"/>
        <v>4101440</v>
      </c>
      <c r="P26" s="167">
        <f>E26+J26</f>
        <v>10096300</v>
      </c>
    </row>
    <row r="27" spans="1:16" ht="35.25" hidden="1" customHeight="1">
      <c r="A27" s="154" t="s">
        <v>17</v>
      </c>
      <c r="B27" s="148"/>
      <c r="C27" s="155"/>
      <c r="D27" s="160" t="s">
        <v>25</v>
      </c>
      <c r="E27" s="161">
        <f>F27+I27</f>
        <v>5994860</v>
      </c>
      <c r="F27" s="161">
        <f>F28+F29+F30+F31</f>
        <v>7420000</v>
      </c>
      <c r="G27" s="161">
        <f t="shared" ref="G27:I27" si="19">G28+G29+G30+G31</f>
        <v>0</v>
      </c>
      <c r="H27" s="161">
        <f t="shared" si="19"/>
        <v>0</v>
      </c>
      <c r="I27" s="161">
        <f t="shared" si="19"/>
        <v>-1425140</v>
      </c>
      <c r="J27" s="161">
        <f t="shared" si="13"/>
        <v>4101440</v>
      </c>
      <c r="K27" s="161">
        <f>K28+K29+K30+K31</f>
        <v>4101440</v>
      </c>
      <c r="L27" s="161">
        <f t="shared" ref="L27" si="20">L28+L29+L30+L31</f>
        <v>0</v>
      </c>
      <c r="M27" s="161">
        <f t="shared" ref="M27" si="21">M28+M29+M30+M31</f>
        <v>0</v>
      </c>
      <c r="N27" s="161">
        <f t="shared" ref="N27:O27" si="22">N28+N29+N30+N31</f>
        <v>0</v>
      </c>
      <c r="O27" s="161">
        <f t="shared" si="22"/>
        <v>4101440</v>
      </c>
      <c r="P27" s="161">
        <f t="shared" ref="P27:P32" si="23">E27+J27</f>
        <v>10096300</v>
      </c>
    </row>
    <row r="28" spans="1:16" s="1" customFormat="1" ht="109.5" customHeight="1">
      <c r="A28" s="174">
        <v>3719730</v>
      </c>
      <c r="B28" s="175">
        <v>9730</v>
      </c>
      <c r="C28" s="176" t="s">
        <v>18</v>
      </c>
      <c r="D28" s="177" t="s">
        <v>127</v>
      </c>
      <c r="E28" s="161">
        <f t="shared" ref="E28:E32" si="24">F28+I28</f>
        <v>5000000</v>
      </c>
      <c r="F28" s="162">
        <v>5000000</v>
      </c>
      <c r="G28" s="161"/>
      <c r="H28" s="161"/>
      <c r="I28" s="161"/>
      <c r="J28" s="161">
        <f t="shared" si="13"/>
        <v>0</v>
      </c>
      <c r="K28" s="161"/>
      <c r="L28" s="161"/>
      <c r="M28" s="161"/>
      <c r="N28" s="161"/>
      <c r="O28" s="161"/>
      <c r="P28" s="161">
        <f t="shared" si="23"/>
        <v>5000000</v>
      </c>
    </row>
    <row r="29" spans="1:16" ht="34.5" customHeight="1">
      <c r="A29" s="156" t="s">
        <v>64</v>
      </c>
      <c r="B29" s="156" t="s">
        <v>65</v>
      </c>
      <c r="C29" s="157" t="s">
        <v>18</v>
      </c>
      <c r="D29" s="159" t="s">
        <v>63</v>
      </c>
      <c r="E29" s="161">
        <f t="shared" si="24"/>
        <v>-1701440</v>
      </c>
      <c r="F29" s="162">
        <v>0</v>
      </c>
      <c r="G29" s="162">
        <v>0</v>
      </c>
      <c r="H29" s="162">
        <v>0</v>
      </c>
      <c r="I29" s="162">
        <v>-1701440</v>
      </c>
      <c r="J29" s="161">
        <f t="shared" si="13"/>
        <v>4101440</v>
      </c>
      <c r="K29" s="162">
        <f>2400000+1701440</f>
        <v>4101440</v>
      </c>
      <c r="L29" s="162">
        <v>0</v>
      </c>
      <c r="M29" s="162">
        <v>0</v>
      </c>
      <c r="N29" s="162">
        <v>0</v>
      </c>
      <c r="O29" s="162">
        <f>2400000+1701440</f>
        <v>4101440</v>
      </c>
      <c r="P29" s="161">
        <f t="shared" si="23"/>
        <v>2400000</v>
      </c>
    </row>
    <row r="30" spans="1:16" s="1" customFormat="1" ht="20.25" customHeight="1">
      <c r="A30" s="156">
        <v>3719770</v>
      </c>
      <c r="B30" s="156">
        <v>9770</v>
      </c>
      <c r="C30" s="150" t="s">
        <v>18</v>
      </c>
      <c r="D30" s="159" t="s">
        <v>66</v>
      </c>
      <c r="E30" s="161">
        <f t="shared" si="24"/>
        <v>2946300</v>
      </c>
      <c r="F30" s="162">
        <v>2670000</v>
      </c>
      <c r="G30" s="162">
        <v>0</v>
      </c>
      <c r="H30" s="162">
        <v>0</v>
      </c>
      <c r="I30" s="162">
        <v>276300</v>
      </c>
      <c r="J30" s="161">
        <f t="shared" si="13"/>
        <v>0</v>
      </c>
      <c r="K30" s="162">
        <v>0</v>
      </c>
      <c r="L30" s="162">
        <v>0</v>
      </c>
      <c r="M30" s="162">
        <v>0</v>
      </c>
      <c r="N30" s="162">
        <v>0</v>
      </c>
      <c r="O30" s="162">
        <v>0</v>
      </c>
      <c r="P30" s="161">
        <f t="shared" si="23"/>
        <v>2946300</v>
      </c>
    </row>
    <row r="31" spans="1:16" s="1" customFormat="1" ht="59.25" customHeight="1">
      <c r="A31" s="156">
        <v>3719800</v>
      </c>
      <c r="B31" s="156">
        <v>9800</v>
      </c>
      <c r="C31" s="150" t="s">
        <v>18</v>
      </c>
      <c r="D31" s="159" t="s">
        <v>69</v>
      </c>
      <c r="E31" s="161">
        <f t="shared" si="24"/>
        <v>-250000</v>
      </c>
      <c r="F31" s="162">
        <v>-250000</v>
      </c>
      <c r="G31" s="162"/>
      <c r="H31" s="162"/>
      <c r="I31" s="162"/>
      <c r="J31" s="161">
        <f t="shared" si="13"/>
        <v>0</v>
      </c>
      <c r="K31" s="162"/>
      <c r="L31" s="162"/>
      <c r="M31" s="162"/>
      <c r="N31" s="162"/>
      <c r="O31" s="162"/>
      <c r="P31" s="161">
        <f t="shared" si="23"/>
        <v>-250000</v>
      </c>
    </row>
    <row r="32" spans="1:16" ht="25.5" customHeight="1">
      <c r="A32" s="173" t="s">
        <v>20</v>
      </c>
      <c r="B32" s="173" t="s">
        <v>20</v>
      </c>
      <c r="C32" s="167" t="s">
        <v>20</v>
      </c>
      <c r="D32" s="171" t="s">
        <v>21</v>
      </c>
      <c r="E32" s="167">
        <f t="shared" si="24"/>
        <v>7471768.9800000004</v>
      </c>
      <c r="F32" s="167">
        <f>F26+F23+F18+F15</f>
        <v>8896908.9800000004</v>
      </c>
      <c r="G32" s="167">
        <f t="shared" ref="G32:I32" si="25">G26+G23+G18</f>
        <v>0</v>
      </c>
      <c r="H32" s="167">
        <f t="shared" si="25"/>
        <v>0</v>
      </c>
      <c r="I32" s="167">
        <f t="shared" si="25"/>
        <v>-1425140</v>
      </c>
      <c r="J32" s="167">
        <f t="shared" si="13"/>
        <v>5601440</v>
      </c>
      <c r="K32" s="167">
        <f>K26+K23+K18</f>
        <v>5601440</v>
      </c>
      <c r="L32" s="167">
        <f t="shared" ref="L32:N32" si="26">L26+L23+L18</f>
        <v>0</v>
      </c>
      <c r="M32" s="167">
        <f t="shared" si="26"/>
        <v>0</v>
      </c>
      <c r="N32" s="167">
        <f t="shared" si="26"/>
        <v>0</v>
      </c>
      <c r="O32" s="167">
        <f>O26+O23+O18</f>
        <v>5601440</v>
      </c>
      <c r="P32" s="167">
        <f t="shared" si="23"/>
        <v>13073208.98</v>
      </c>
    </row>
    <row r="33" spans="1:16">
      <c r="A33" s="74"/>
      <c r="B33" s="74"/>
      <c r="C33" s="74"/>
      <c r="D33" s="74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</row>
    <row r="34" spans="1:16">
      <c r="A34" s="74"/>
      <c r="B34" s="178"/>
      <c r="C34" s="178"/>
      <c r="D34" s="178"/>
      <c r="E34" s="179"/>
      <c r="F34" s="179"/>
      <c r="G34" s="179"/>
      <c r="H34" s="179"/>
      <c r="I34" s="179"/>
      <c r="J34" s="179"/>
      <c r="K34" s="143"/>
      <c r="L34" s="143"/>
      <c r="M34" s="143"/>
      <c r="N34" s="143"/>
      <c r="O34" s="143"/>
      <c r="P34" s="143"/>
    </row>
    <row r="35" spans="1:16" ht="18">
      <c r="A35" s="74"/>
      <c r="B35" s="142" t="s">
        <v>22</v>
      </c>
      <c r="C35" s="178"/>
      <c r="D35" s="178"/>
      <c r="E35" s="179"/>
      <c r="F35" s="179"/>
      <c r="G35" s="179"/>
      <c r="H35" s="179"/>
      <c r="I35" s="180" t="s">
        <v>23</v>
      </c>
      <c r="J35" s="179"/>
      <c r="K35" s="143"/>
      <c r="L35" s="143"/>
      <c r="M35" s="143"/>
      <c r="N35" s="143"/>
      <c r="O35" s="143"/>
      <c r="P35" s="143"/>
    </row>
  </sheetData>
  <mergeCells count="22">
    <mergeCell ref="J11:J13"/>
    <mergeCell ref="K11:K13"/>
    <mergeCell ref="L11:L13"/>
    <mergeCell ref="M11:N11"/>
    <mergeCell ref="M12:M13"/>
    <mergeCell ref="N12:N13"/>
    <mergeCell ref="A6:P6"/>
    <mergeCell ref="A7:P7"/>
    <mergeCell ref="A10:A13"/>
    <mergeCell ref="B10:B13"/>
    <mergeCell ref="C10:C13"/>
    <mergeCell ref="D10:D13"/>
    <mergeCell ref="E10:I10"/>
    <mergeCell ref="E11:E13"/>
    <mergeCell ref="F11:F13"/>
    <mergeCell ref="G11:H11"/>
    <mergeCell ref="O11:O13"/>
    <mergeCell ref="P10:P13"/>
    <mergeCell ref="G12:G13"/>
    <mergeCell ref="H12:H13"/>
    <mergeCell ref="I11:I13"/>
    <mergeCell ref="J10:O10"/>
  </mergeCells>
  <pageMargins left="0.196850393700787" right="0.196850393700787" top="0.98" bottom="0.16" header="0.46" footer="0.47"/>
  <pageSetup paperSize="9" scale="66" fitToHeight="5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zoomScaleNormal="100" workbookViewId="0">
      <selection activeCell="C3" sqref="C3"/>
    </sheetView>
  </sheetViews>
  <sheetFormatPr defaultRowHeight="13.8"/>
  <cols>
    <col min="1" max="1" width="24.33203125" customWidth="1"/>
    <col min="2" max="2" width="29" customWidth="1"/>
    <col min="3" max="3" width="50.88671875" style="1" customWidth="1"/>
    <col min="4" max="4" width="15.88671875" customWidth="1"/>
    <col min="5" max="5" width="20.88671875" customWidth="1"/>
    <col min="6" max="6" width="20.88671875" style="1" customWidth="1"/>
    <col min="7" max="7" width="16" customWidth="1"/>
    <col min="8" max="8" width="16.5546875" style="1" customWidth="1"/>
    <col min="9" max="9" width="16" style="1" customWidth="1"/>
    <col min="10" max="10" width="14.5546875" style="1" customWidth="1"/>
    <col min="11" max="11" width="14.88671875" style="1" customWidth="1"/>
    <col min="12" max="12" width="11.88671875" customWidth="1"/>
    <col min="13" max="13" width="11.33203125" customWidth="1"/>
    <col min="14" max="14" width="16.5546875" customWidth="1"/>
  </cols>
  <sheetData>
    <row r="1" spans="1:14" ht="15.6">
      <c r="A1" s="184"/>
      <c r="B1" s="184"/>
      <c r="C1" s="184" t="s">
        <v>0</v>
      </c>
      <c r="D1" s="184"/>
      <c r="E1" s="3"/>
      <c r="F1" s="3"/>
      <c r="G1" s="3"/>
      <c r="H1" s="3"/>
      <c r="I1" s="3"/>
      <c r="J1" s="3"/>
      <c r="K1" s="3"/>
      <c r="N1" s="3"/>
    </row>
    <row r="2" spans="1:14" ht="15.6">
      <c r="A2" s="184"/>
      <c r="B2" s="184"/>
      <c r="C2" s="41" t="s">
        <v>28</v>
      </c>
      <c r="D2" s="184"/>
      <c r="E2" s="3"/>
      <c r="F2" s="3"/>
      <c r="G2" s="3"/>
      <c r="H2" s="3"/>
      <c r="I2" s="3"/>
      <c r="J2" s="3"/>
      <c r="K2" s="3"/>
      <c r="N2" s="3"/>
    </row>
    <row r="3" spans="1:14" ht="15.6">
      <c r="A3" s="184"/>
      <c r="B3" s="184"/>
      <c r="C3" s="41" t="s">
        <v>151</v>
      </c>
      <c r="D3" s="184"/>
      <c r="E3" s="3"/>
      <c r="F3" s="3"/>
      <c r="G3" s="3"/>
      <c r="H3" s="3"/>
      <c r="I3" s="3"/>
      <c r="J3" s="3"/>
      <c r="K3" s="3"/>
      <c r="N3" s="3"/>
    </row>
    <row r="4" spans="1:14" ht="15.6">
      <c r="A4" s="184"/>
      <c r="B4" s="184"/>
      <c r="C4" s="41" t="s">
        <v>29</v>
      </c>
      <c r="D4" s="184"/>
      <c r="E4" s="3"/>
      <c r="F4" s="3"/>
      <c r="G4" s="3"/>
      <c r="H4" s="3"/>
      <c r="I4" s="3"/>
      <c r="J4" s="3"/>
      <c r="K4" s="3"/>
      <c r="N4" s="3"/>
    </row>
    <row r="5" spans="1:14" ht="15.6">
      <c r="A5" s="185"/>
      <c r="B5" s="186"/>
      <c r="C5" s="41" t="s">
        <v>30</v>
      </c>
      <c r="D5" s="184"/>
      <c r="E5" s="3"/>
      <c r="F5" s="3"/>
      <c r="G5" s="3"/>
      <c r="H5" s="3"/>
      <c r="I5" s="3"/>
      <c r="J5" s="3"/>
      <c r="K5" s="3"/>
      <c r="N5" s="3"/>
    </row>
    <row r="6" spans="1:14" s="1" customFormat="1" ht="15.6">
      <c r="A6" s="185"/>
      <c r="B6" s="186"/>
      <c r="C6" s="186"/>
      <c r="D6" s="184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8.75" customHeight="1">
      <c r="A7" s="243" t="s">
        <v>109</v>
      </c>
      <c r="B7" s="243"/>
      <c r="C7" s="243"/>
      <c r="D7" s="243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13.5" customHeight="1">
      <c r="A8" s="187" t="s">
        <v>50</v>
      </c>
      <c r="B8" s="188"/>
      <c r="C8" s="188"/>
      <c r="D8" s="188"/>
      <c r="E8" s="6"/>
      <c r="F8" s="13"/>
      <c r="G8" s="6"/>
      <c r="H8" s="12"/>
      <c r="I8" s="12"/>
      <c r="J8" s="12"/>
      <c r="K8" s="12"/>
      <c r="L8" s="6"/>
      <c r="M8" s="6"/>
      <c r="N8" s="6"/>
    </row>
    <row r="9" spans="1:14" ht="13.5" customHeight="1">
      <c r="A9" s="75" t="s">
        <v>24</v>
      </c>
      <c r="B9" s="188"/>
      <c r="C9" s="188"/>
      <c r="D9" s="188"/>
      <c r="E9" s="6"/>
      <c r="F9" s="13"/>
      <c r="G9" s="6"/>
      <c r="H9" s="12"/>
      <c r="I9" s="12"/>
      <c r="J9" s="12"/>
      <c r="K9" s="12"/>
      <c r="L9" s="6"/>
      <c r="M9" s="6"/>
      <c r="N9" s="7"/>
    </row>
    <row r="10" spans="1:14" ht="21.75" customHeight="1">
      <c r="A10" s="249" t="s">
        <v>137</v>
      </c>
      <c r="B10" s="249"/>
      <c r="C10" s="249"/>
      <c r="D10" s="249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 ht="15" customHeight="1">
      <c r="A11" s="189"/>
      <c r="B11" s="190"/>
      <c r="C11" s="190"/>
      <c r="D11" s="191" t="s">
        <v>1</v>
      </c>
      <c r="E11" s="14"/>
      <c r="F11" s="14"/>
      <c r="G11" s="14"/>
      <c r="H11" s="14"/>
      <c r="I11" s="14"/>
      <c r="J11" s="14"/>
      <c r="K11" s="14"/>
      <c r="L11" s="14"/>
      <c r="M11" s="14"/>
      <c r="N11" s="21"/>
    </row>
    <row r="12" spans="1:14" ht="48" customHeight="1">
      <c r="A12" s="192" t="s">
        <v>112</v>
      </c>
      <c r="B12" s="245" t="s">
        <v>136</v>
      </c>
      <c r="C12" s="246"/>
      <c r="D12" s="193" t="s">
        <v>34</v>
      </c>
      <c r="E12" s="14"/>
      <c r="F12" s="14"/>
      <c r="G12" s="14"/>
      <c r="H12" s="14"/>
      <c r="I12" s="14"/>
      <c r="J12" s="14"/>
      <c r="K12" s="14"/>
      <c r="L12" s="14"/>
      <c r="M12" s="14"/>
      <c r="N12" s="21"/>
    </row>
    <row r="13" spans="1:14" ht="15" customHeight="1">
      <c r="A13" s="192" t="s">
        <v>46</v>
      </c>
      <c r="B13" s="245">
        <v>2</v>
      </c>
      <c r="C13" s="246"/>
      <c r="D13" s="194">
        <v>3</v>
      </c>
      <c r="E13" s="14"/>
      <c r="F13" s="14"/>
      <c r="G13" s="14"/>
      <c r="H13" s="14"/>
      <c r="I13" s="14"/>
      <c r="J13" s="14"/>
      <c r="K13" s="14"/>
      <c r="L13" s="14"/>
      <c r="M13" s="14"/>
      <c r="N13" s="21"/>
    </row>
    <row r="14" spans="1:14" ht="15.6">
      <c r="A14" s="242" t="s">
        <v>113</v>
      </c>
      <c r="B14" s="242"/>
      <c r="C14" s="242"/>
      <c r="D14" s="242"/>
      <c r="E14" s="15"/>
      <c r="F14" s="15"/>
      <c r="G14" s="15"/>
      <c r="H14" s="15"/>
      <c r="I14" s="15"/>
      <c r="J14" s="15"/>
      <c r="K14" s="15"/>
      <c r="L14" s="15"/>
      <c r="M14" s="15"/>
      <c r="N14" s="21"/>
    </row>
    <row r="15" spans="1:14" ht="15" customHeight="1">
      <c r="A15" s="242" t="s">
        <v>114</v>
      </c>
      <c r="B15" s="242"/>
      <c r="C15" s="242"/>
      <c r="D15" s="242"/>
      <c r="E15" s="14"/>
      <c r="F15" s="14"/>
      <c r="G15" s="14"/>
      <c r="H15" s="14"/>
      <c r="I15" s="14"/>
      <c r="J15" s="14"/>
      <c r="K15" s="14"/>
      <c r="L15" s="14"/>
      <c r="M15" s="14"/>
      <c r="N15" s="21"/>
    </row>
    <row r="16" spans="1:14" ht="20.25" customHeight="1">
      <c r="A16" s="192" t="s">
        <v>116</v>
      </c>
      <c r="B16" s="245" t="s">
        <v>115</v>
      </c>
      <c r="C16" s="246"/>
      <c r="D16" s="194"/>
      <c r="E16" s="15"/>
      <c r="F16" s="15"/>
      <c r="G16" s="15"/>
      <c r="H16" s="15"/>
      <c r="I16" s="15"/>
      <c r="J16" s="15"/>
      <c r="K16" s="15"/>
      <c r="L16" s="15"/>
      <c r="M16" s="15"/>
      <c r="N16" s="21"/>
    </row>
    <row r="17" spans="1:14" ht="15.6">
      <c r="A17" s="192" t="s">
        <v>116</v>
      </c>
      <c r="B17" s="245" t="s">
        <v>117</v>
      </c>
      <c r="C17" s="246"/>
      <c r="D17" s="194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15.6">
      <c r="A18" s="8" t="s">
        <v>116</v>
      </c>
      <c r="B18" s="247" t="s">
        <v>118</v>
      </c>
      <c r="C18" s="248"/>
      <c r="D18" s="23"/>
      <c r="E18" s="18"/>
      <c r="F18" s="18"/>
      <c r="G18" s="18"/>
      <c r="H18" s="18"/>
      <c r="I18" s="18"/>
      <c r="J18" s="18"/>
      <c r="K18" s="18"/>
      <c r="L18" s="19"/>
      <c r="M18" s="19"/>
      <c r="N18" s="20"/>
    </row>
    <row r="19" spans="1:14" ht="15.6">
      <c r="A19" s="16"/>
      <c r="B19" s="17"/>
      <c r="C19" s="17"/>
      <c r="D19" s="17"/>
      <c r="E19" s="18"/>
      <c r="F19" s="18"/>
      <c r="G19" s="18"/>
      <c r="H19" s="18"/>
      <c r="I19" s="18"/>
      <c r="J19" s="18"/>
      <c r="K19" s="18"/>
      <c r="L19" s="19"/>
      <c r="M19" s="19"/>
      <c r="N19" s="20"/>
    </row>
    <row r="20" spans="1:14" s="1" customFormat="1" ht="15.6">
      <c r="A20" s="25" t="s">
        <v>119</v>
      </c>
      <c r="B20" s="244" t="s">
        <v>120</v>
      </c>
      <c r="C20" s="244"/>
      <c r="D20" s="244"/>
      <c r="E20" s="18"/>
      <c r="F20" s="18"/>
      <c r="G20" s="18"/>
      <c r="H20" s="18"/>
      <c r="I20" s="18"/>
      <c r="J20" s="18"/>
      <c r="K20" s="18"/>
      <c r="L20" s="19"/>
      <c r="M20" s="19"/>
      <c r="N20" s="20"/>
    </row>
    <row r="21" spans="1:14" s="1" customFormat="1" ht="15.6">
      <c r="A21" s="16"/>
      <c r="B21" s="17"/>
      <c r="C21" s="17"/>
      <c r="D21" s="17"/>
      <c r="E21" s="18"/>
      <c r="F21" s="18"/>
      <c r="G21" s="18"/>
      <c r="H21" s="18"/>
      <c r="I21" s="18"/>
      <c r="J21" s="18"/>
      <c r="K21" s="18"/>
      <c r="L21" s="19"/>
      <c r="M21" s="19"/>
      <c r="N21" s="20"/>
    </row>
    <row r="22" spans="1:14" s="1" customFormat="1" ht="78">
      <c r="A22" s="275" t="s">
        <v>121</v>
      </c>
      <c r="B22" s="26" t="s">
        <v>3</v>
      </c>
      <c r="C22" s="194" t="s">
        <v>122</v>
      </c>
      <c r="D22" s="194" t="s">
        <v>34</v>
      </c>
      <c r="E22" s="18"/>
      <c r="F22" s="18"/>
      <c r="G22" s="18"/>
      <c r="H22" s="18"/>
      <c r="I22" s="18"/>
      <c r="J22" s="18"/>
      <c r="K22" s="18"/>
      <c r="L22" s="19"/>
      <c r="M22" s="19"/>
      <c r="N22" s="20"/>
    </row>
    <row r="23" spans="1:14" s="1" customFormat="1" ht="15.6">
      <c r="A23" s="8">
        <v>1</v>
      </c>
      <c r="B23" s="23">
        <v>2</v>
      </c>
      <c r="C23" s="23">
        <v>3</v>
      </c>
      <c r="D23" s="23">
        <v>4</v>
      </c>
      <c r="E23" s="18"/>
      <c r="F23" s="18"/>
      <c r="G23" s="18"/>
      <c r="H23" s="18"/>
      <c r="I23" s="18"/>
      <c r="J23" s="18"/>
      <c r="K23" s="18"/>
      <c r="L23" s="19"/>
      <c r="M23" s="19"/>
      <c r="N23" s="20"/>
    </row>
    <row r="24" spans="1:14" ht="15.75" customHeight="1">
      <c r="A24" s="242" t="s">
        <v>123</v>
      </c>
      <c r="B24" s="242"/>
      <c r="C24" s="242"/>
      <c r="D24" s="242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s="1" customFormat="1" ht="94.5" customHeight="1">
      <c r="A25" s="197" t="s">
        <v>133</v>
      </c>
      <c r="B25" s="197" t="s">
        <v>134</v>
      </c>
      <c r="C25" s="200" t="s">
        <v>127</v>
      </c>
      <c r="D25" s="198" t="s">
        <v>135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s="1" customFormat="1" ht="15.75" customHeight="1">
      <c r="A26" s="34">
        <v>13587000000</v>
      </c>
      <c r="B26" s="70"/>
      <c r="C26" s="30" t="s">
        <v>79</v>
      </c>
      <c r="D26" s="196">
        <v>5000000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ht="31.2">
      <c r="A27" s="201">
        <v>3719750</v>
      </c>
      <c r="B27" s="201">
        <v>9750</v>
      </c>
      <c r="C27" s="199" t="s">
        <v>63</v>
      </c>
      <c r="D27" s="35">
        <f>D28</f>
        <v>-1701440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 s="1" customFormat="1" ht="15.6">
      <c r="A28" s="23">
        <v>13542000000</v>
      </c>
      <c r="B28" s="23"/>
      <c r="C28" s="28" t="s">
        <v>49</v>
      </c>
      <c r="D28" s="36">
        <v>-1701440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 ht="15.6">
      <c r="A29" s="201">
        <v>3719770</v>
      </c>
      <c r="B29" s="201">
        <v>9770</v>
      </c>
      <c r="C29" s="199" t="s">
        <v>66</v>
      </c>
      <c r="D29" s="37">
        <f>SUM(D30:D34)</f>
        <v>2946300</v>
      </c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5.6">
      <c r="A30" s="34">
        <v>13542000000</v>
      </c>
      <c r="B30" s="70"/>
      <c r="C30" s="30" t="s">
        <v>48</v>
      </c>
      <c r="D30" s="196">
        <v>100000</v>
      </c>
    </row>
    <row r="31" spans="1:14" ht="15.6">
      <c r="A31" s="23">
        <v>13542000000</v>
      </c>
      <c r="B31" s="23"/>
      <c r="C31" s="28" t="s">
        <v>49</v>
      </c>
      <c r="D31" s="196">
        <f>1070000+276300</f>
        <v>1346300</v>
      </c>
    </row>
    <row r="32" spans="1:14" ht="15.6">
      <c r="A32" s="34">
        <v>13538000000</v>
      </c>
      <c r="B32" s="70"/>
      <c r="C32" s="30" t="s">
        <v>77</v>
      </c>
      <c r="D32" s="196">
        <v>500000</v>
      </c>
    </row>
    <row r="33" spans="1:4" ht="15.6">
      <c r="A33" s="34">
        <v>13552000000</v>
      </c>
      <c r="B33" s="70"/>
      <c r="C33" s="30" t="s">
        <v>78</v>
      </c>
      <c r="D33" s="196">
        <v>700000</v>
      </c>
    </row>
    <row r="34" spans="1:4" ht="15.6">
      <c r="A34" s="34">
        <v>13540000000</v>
      </c>
      <c r="B34" s="70"/>
      <c r="C34" s="30" t="s">
        <v>91</v>
      </c>
      <c r="D34" s="196">
        <v>300000</v>
      </c>
    </row>
    <row r="35" spans="1:4" ht="15.6">
      <c r="A35" s="242" t="s">
        <v>124</v>
      </c>
      <c r="B35" s="242"/>
      <c r="C35" s="242"/>
      <c r="D35" s="242"/>
    </row>
    <row r="36" spans="1:4" s="1" customFormat="1" ht="31.2">
      <c r="A36" s="201">
        <v>3719750</v>
      </c>
      <c r="B36" s="201">
        <v>9750</v>
      </c>
      <c r="C36" s="199" t="s">
        <v>63</v>
      </c>
      <c r="D36" s="35">
        <f>D37</f>
        <v>4101440</v>
      </c>
    </row>
    <row r="37" spans="1:4" s="1" customFormat="1" ht="15.6">
      <c r="A37" s="23">
        <v>13542000000</v>
      </c>
      <c r="B37" s="23"/>
      <c r="C37" s="28" t="s">
        <v>49</v>
      </c>
      <c r="D37" s="36">
        <f>2400000+1701440</f>
        <v>4101440</v>
      </c>
    </row>
    <row r="38" spans="1:4" ht="15.6">
      <c r="A38" s="195" t="s">
        <v>116</v>
      </c>
      <c r="B38" s="195" t="s">
        <v>116</v>
      </c>
      <c r="C38" s="30" t="s">
        <v>115</v>
      </c>
      <c r="D38" s="182">
        <f>D39+D40</f>
        <v>10346300</v>
      </c>
    </row>
    <row r="39" spans="1:4" ht="15.6">
      <c r="A39" s="195" t="s">
        <v>116</v>
      </c>
      <c r="B39" s="195" t="s">
        <v>116</v>
      </c>
      <c r="C39" s="30" t="s">
        <v>117</v>
      </c>
      <c r="D39" s="196">
        <f>D25+D27+D29</f>
        <v>6244860</v>
      </c>
    </row>
    <row r="40" spans="1:4" ht="15.6">
      <c r="A40" s="195" t="s">
        <v>116</v>
      </c>
      <c r="B40" s="195" t="s">
        <v>116</v>
      </c>
      <c r="C40" s="30" t="s">
        <v>118</v>
      </c>
      <c r="D40" s="196">
        <f>D36</f>
        <v>4101440</v>
      </c>
    </row>
    <row r="41" spans="1:4" ht="15.6">
      <c r="A41" s="41"/>
      <c r="B41" s="184" t="s">
        <v>47</v>
      </c>
      <c r="C41" s="184"/>
      <c r="D41" s="41"/>
    </row>
    <row r="42" spans="1:4" ht="15.6">
      <c r="A42" s="123" t="s">
        <v>22</v>
      </c>
      <c r="B42" s="183"/>
      <c r="C42" s="32" t="s">
        <v>23</v>
      </c>
      <c r="D42" s="41"/>
    </row>
  </sheetData>
  <mergeCells count="12">
    <mergeCell ref="A24:D24"/>
    <mergeCell ref="A35:D35"/>
    <mergeCell ref="A7:D7"/>
    <mergeCell ref="B20:D20"/>
    <mergeCell ref="B12:C12"/>
    <mergeCell ref="B13:C13"/>
    <mergeCell ref="B16:C16"/>
    <mergeCell ref="B17:C17"/>
    <mergeCell ref="B18:C18"/>
    <mergeCell ref="A14:D14"/>
    <mergeCell ref="A15:D15"/>
    <mergeCell ref="A10:D10"/>
  </mergeCells>
  <pageMargins left="0.86614173228346458" right="0.15748031496062992" top="0.42" bottom="0.27559055118110237" header="0.15748031496062992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zoomScaleNormal="100" workbookViewId="0">
      <selection activeCell="F3" sqref="F3"/>
    </sheetView>
  </sheetViews>
  <sheetFormatPr defaultColWidth="9.109375" defaultRowHeight="15.6"/>
  <cols>
    <col min="1" max="1" width="13.44140625" style="2" customWidth="1"/>
    <col min="2" max="2" width="11.44140625" style="2" customWidth="1"/>
    <col min="3" max="3" width="12.88671875" style="2" customWidth="1"/>
    <col min="4" max="4" width="39" style="2" customWidth="1"/>
    <col min="5" max="5" width="46.5546875" style="2" customWidth="1"/>
    <col min="6" max="6" width="17.44140625" style="2" customWidth="1"/>
    <col min="7" max="7" width="15.33203125" style="2" customWidth="1"/>
    <col min="8" max="8" width="15.109375" style="2" customWidth="1"/>
    <col min="9" max="10" width="14.109375" style="2" customWidth="1"/>
    <col min="11" max="16384" width="9.109375" style="2"/>
  </cols>
  <sheetData>
    <row r="1" spans="1:12">
      <c r="E1" s="2" t="s">
        <v>51</v>
      </c>
      <c r="F1" s="41" t="s">
        <v>45</v>
      </c>
      <c r="G1" s="41"/>
      <c r="H1" s="41"/>
      <c r="J1" s="41"/>
      <c r="K1" s="11"/>
      <c r="L1" s="11"/>
    </row>
    <row r="2" spans="1:12">
      <c r="E2" s="2" t="s">
        <v>52</v>
      </c>
      <c r="F2" s="41" t="s">
        <v>28</v>
      </c>
      <c r="G2" s="41"/>
      <c r="H2" s="41"/>
      <c r="J2" s="41"/>
      <c r="K2" s="11"/>
      <c r="L2" s="11"/>
    </row>
    <row r="3" spans="1:12">
      <c r="F3" s="41" t="s">
        <v>151</v>
      </c>
      <c r="G3" s="41"/>
      <c r="H3" s="41"/>
      <c r="J3" s="41"/>
      <c r="K3" s="11"/>
      <c r="L3" s="11"/>
    </row>
    <row r="4" spans="1:12" ht="34.5" customHeight="1">
      <c r="A4" s="39" t="s">
        <v>50</v>
      </c>
      <c r="F4" s="258" t="s">
        <v>62</v>
      </c>
      <c r="G4" s="258"/>
      <c r="H4" s="258"/>
      <c r="I4" s="258"/>
      <c r="J4" s="258"/>
      <c r="K4" s="33"/>
      <c r="L4" s="33"/>
    </row>
    <row r="5" spans="1:12" ht="11.25" customHeight="1">
      <c r="A5" s="40" t="s">
        <v>24</v>
      </c>
      <c r="F5" s="10"/>
      <c r="G5" s="10"/>
      <c r="H5" s="10"/>
      <c r="I5" s="10"/>
      <c r="J5" s="10"/>
      <c r="K5" s="10"/>
    </row>
    <row r="6" spans="1:12" ht="17.399999999999999">
      <c r="A6" s="259" t="s">
        <v>61</v>
      </c>
      <c r="B6" s="259"/>
      <c r="C6" s="259"/>
      <c r="D6" s="259"/>
      <c r="E6" s="259"/>
      <c r="F6" s="259"/>
      <c r="G6" s="259"/>
      <c r="H6" s="259"/>
      <c r="I6" s="259"/>
      <c r="J6" s="259"/>
    </row>
    <row r="7" spans="1:12" ht="16.2" thickBot="1">
      <c r="A7" s="41"/>
      <c r="B7" s="41"/>
      <c r="C7" s="41"/>
      <c r="D7" s="41"/>
      <c r="E7" s="41"/>
      <c r="F7" s="41"/>
      <c r="G7" s="41"/>
      <c r="H7" s="41"/>
      <c r="I7" s="41"/>
      <c r="J7" s="41" t="s">
        <v>31</v>
      </c>
    </row>
    <row r="8" spans="1:12" ht="47.25" customHeight="1">
      <c r="A8" s="266" t="s">
        <v>53</v>
      </c>
      <c r="B8" s="268" t="s">
        <v>54</v>
      </c>
      <c r="C8" s="268" t="s">
        <v>4</v>
      </c>
      <c r="D8" s="268" t="s">
        <v>55</v>
      </c>
      <c r="E8" s="268" t="s">
        <v>56</v>
      </c>
      <c r="F8" s="268" t="s">
        <v>57</v>
      </c>
      <c r="G8" s="270" t="s">
        <v>34</v>
      </c>
      <c r="H8" s="268" t="s">
        <v>6</v>
      </c>
      <c r="I8" s="253" t="s">
        <v>13</v>
      </c>
      <c r="J8" s="254"/>
    </row>
    <row r="9" spans="1:12" ht="81" customHeight="1" thickBot="1">
      <c r="A9" s="267"/>
      <c r="B9" s="269"/>
      <c r="C9" s="269"/>
      <c r="D9" s="269"/>
      <c r="E9" s="269"/>
      <c r="F9" s="269"/>
      <c r="G9" s="271"/>
      <c r="H9" s="269"/>
      <c r="I9" s="42" t="s">
        <v>7</v>
      </c>
      <c r="J9" s="43" t="s">
        <v>14</v>
      </c>
    </row>
    <row r="10" spans="1:12" ht="16.2" thickBot="1">
      <c r="A10" s="44">
        <v>1</v>
      </c>
      <c r="B10" s="45">
        <v>2</v>
      </c>
      <c r="C10" s="45">
        <v>3</v>
      </c>
      <c r="D10" s="45">
        <v>4</v>
      </c>
      <c r="E10" s="45">
        <v>5</v>
      </c>
      <c r="F10" s="45">
        <v>6</v>
      </c>
      <c r="G10" s="45">
        <v>7</v>
      </c>
      <c r="H10" s="45">
        <v>8</v>
      </c>
      <c r="I10" s="45">
        <v>9</v>
      </c>
      <c r="J10" s="46">
        <v>10</v>
      </c>
    </row>
    <row r="11" spans="1:12" ht="16.2" thickBot="1">
      <c r="A11" s="212" t="s">
        <v>93</v>
      </c>
      <c r="B11" s="203"/>
      <c r="C11" s="203"/>
      <c r="D11" s="263" t="s">
        <v>87</v>
      </c>
      <c r="E11" s="264"/>
      <c r="F11" s="204"/>
      <c r="G11" s="205"/>
      <c r="H11" s="205"/>
      <c r="I11" s="205"/>
      <c r="J11" s="206"/>
    </row>
    <row r="12" spans="1:12" ht="47.4" thickBot="1">
      <c r="A12" s="61" t="s">
        <v>94</v>
      </c>
      <c r="B12" s="59">
        <v>8410</v>
      </c>
      <c r="C12" s="59" t="s">
        <v>95</v>
      </c>
      <c r="D12" s="52" t="s">
        <v>89</v>
      </c>
      <c r="E12" s="53" t="s">
        <v>88</v>
      </c>
      <c r="F12" s="85" t="s">
        <v>150</v>
      </c>
      <c r="G12" s="98">
        <f>H12+I12</f>
        <v>250000</v>
      </c>
      <c r="H12" s="99">
        <v>250000</v>
      </c>
      <c r="I12" s="79"/>
      <c r="J12" s="80"/>
    </row>
    <row r="13" spans="1:12" ht="16.2" thickBot="1">
      <c r="A13" s="71"/>
      <c r="B13" s="72"/>
      <c r="C13" s="72"/>
      <c r="D13" s="272" t="s">
        <v>15</v>
      </c>
      <c r="E13" s="273"/>
      <c r="F13" s="47" t="s">
        <v>58</v>
      </c>
      <c r="G13" s="81">
        <f>G12</f>
        <v>250000</v>
      </c>
      <c r="H13" s="81">
        <f t="shared" ref="H13:J13" si="0">H12</f>
        <v>250000</v>
      </c>
      <c r="I13" s="81">
        <f t="shared" si="0"/>
        <v>0</v>
      </c>
      <c r="J13" s="82">
        <f t="shared" si="0"/>
        <v>0</v>
      </c>
    </row>
    <row r="14" spans="1:12" ht="16.2" thickBot="1">
      <c r="A14" s="207" t="s">
        <v>96</v>
      </c>
      <c r="B14" s="208"/>
      <c r="C14" s="209"/>
      <c r="D14" s="263" t="s">
        <v>68</v>
      </c>
      <c r="E14" s="264"/>
      <c r="F14" s="265"/>
      <c r="G14" s="210"/>
      <c r="H14" s="210"/>
      <c r="I14" s="210"/>
      <c r="J14" s="211"/>
    </row>
    <row r="15" spans="1:12" ht="53.25" customHeight="1">
      <c r="A15" s="89" t="s">
        <v>98</v>
      </c>
      <c r="B15" s="90">
        <v>4082</v>
      </c>
      <c r="C15" s="90" t="s">
        <v>99</v>
      </c>
      <c r="D15" s="86" t="s">
        <v>83</v>
      </c>
      <c r="E15" s="86" t="s">
        <v>84</v>
      </c>
      <c r="F15" s="119" t="s">
        <v>141</v>
      </c>
      <c r="G15" s="91">
        <f>H15+I15</f>
        <v>250000</v>
      </c>
      <c r="H15" s="92">
        <v>250000</v>
      </c>
      <c r="I15" s="93"/>
      <c r="J15" s="94"/>
    </row>
    <row r="16" spans="1:12" ht="117.75" customHeight="1">
      <c r="A16" s="62" t="s">
        <v>100</v>
      </c>
      <c r="B16" s="63">
        <v>6083</v>
      </c>
      <c r="C16" s="63" t="s">
        <v>101</v>
      </c>
      <c r="D16" s="54" t="s">
        <v>76</v>
      </c>
      <c r="E16" s="117" t="s">
        <v>90</v>
      </c>
      <c r="F16" s="119" t="s">
        <v>143</v>
      </c>
      <c r="G16" s="95">
        <f>H16+I16</f>
        <v>1000000</v>
      </c>
      <c r="H16" s="96"/>
      <c r="I16" s="96">
        <v>1000000</v>
      </c>
      <c r="J16" s="97">
        <v>1000000</v>
      </c>
    </row>
    <row r="17" spans="1:10" ht="77.25" customHeight="1">
      <c r="A17" s="61" t="s">
        <v>97</v>
      </c>
      <c r="B17" s="59">
        <v>9800</v>
      </c>
      <c r="C17" s="59" t="s">
        <v>18</v>
      </c>
      <c r="D17" s="76" t="s">
        <v>69</v>
      </c>
      <c r="E17" s="52" t="s">
        <v>86</v>
      </c>
      <c r="F17" s="58" t="s">
        <v>60</v>
      </c>
      <c r="G17" s="98">
        <f>H17+I17</f>
        <v>500000</v>
      </c>
      <c r="H17" s="99"/>
      <c r="I17" s="99">
        <v>500000</v>
      </c>
      <c r="J17" s="100">
        <v>500000</v>
      </c>
    </row>
    <row r="18" spans="1:10" ht="77.25" customHeight="1">
      <c r="A18" s="62" t="s">
        <v>97</v>
      </c>
      <c r="B18" s="63">
        <v>9800</v>
      </c>
      <c r="C18" s="63" t="s">
        <v>18</v>
      </c>
      <c r="D18" s="78" t="s">
        <v>69</v>
      </c>
      <c r="E18" s="117" t="s">
        <v>74</v>
      </c>
      <c r="F18" s="85" t="s">
        <v>144</v>
      </c>
      <c r="G18" s="95">
        <f t="shared" ref="G18:G19" si="1">H18+I18</f>
        <v>750000</v>
      </c>
      <c r="H18" s="96">
        <v>750000</v>
      </c>
      <c r="I18" s="96"/>
      <c r="J18" s="97"/>
    </row>
    <row r="19" spans="1:10" ht="135" customHeight="1">
      <c r="A19" s="62" t="s">
        <v>97</v>
      </c>
      <c r="B19" s="63">
        <v>9800</v>
      </c>
      <c r="C19" s="63" t="s">
        <v>18</v>
      </c>
      <c r="D19" s="78" t="s">
        <v>69</v>
      </c>
      <c r="E19" s="227" t="s">
        <v>140</v>
      </c>
      <c r="F19" s="85" t="s">
        <v>145</v>
      </c>
      <c r="G19" s="95">
        <f t="shared" si="1"/>
        <v>200000</v>
      </c>
      <c r="H19" s="96">
        <v>200000</v>
      </c>
      <c r="I19" s="101"/>
      <c r="J19" s="102"/>
    </row>
    <row r="20" spans="1:10" ht="16.2" thickBot="1">
      <c r="A20" s="64"/>
      <c r="B20" s="65"/>
      <c r="C20" s="65"/>
      <c r="D20" s="250" t="s">
        <v>70</v>
      </c>
      <c r="E20" s="251"/>
      <c r="F20" s="103" t="s">
        <v>58</v>
      </c>
      <c r="G20" s="104">
        <f>H20+I20</f>
        <v>2700000</v>
      </c>
      <c r="H20" s="104">
        <f>SUM(H15:H19)</f>
        <v>1200000</v>
      </c>
      <c r="I20" s="104">
        <f t="shared" ref="I20:J20" si="2">SUM(I15:I19)</f>
        <v>1500000</v>
      </c>
      <c r="J20" s="105">
        <f t="shared" si="2"/>
        <v>1500000</v>
      </c>
    </row>
    <row r="21" spans="1:10" ht="16.2" thickBot="1">
      <c r="A21" s="207" t="s">
        <v>102</v>
      </c>
      <c r="B21" s="218"/>
      <c r="C21" s="219"/>
      <c r="D21" s="220" t="s">
        <v>71</v>
      </c>
      <c r="E21" s="221"/>
      <c r="F21" s="222"/>
      <c r="G21" s="216"/>
      <c r="H21" s="216"/>
      <c r="I21" s="216"/>
      <c r="J21" s="217"/>
    </row>
    <row r="22" spans="1:10" ht="66.75" customHeight="1">
      <c r="A22" s="66" t="s">
        <v>103</v>
      </c>
      <c r="B22" s="67">
        <v>3242</v>
      </c>
      <c r="C22" s="67" t="s">
        <v>104</v>
      </c>
      <c r="D22" s="55" t="s">
        <v>75</v>
      </c>
      <c r="E22" s="83" t="s">
        <v>73</v>
      </c>
      <c r="F22" s="85" t="s">
        <v>146</v>
      </c>
      <c r="G22" s="106">
        <f>H22+I22</f>
        <v>26908.98</v>
      </c>
      <c r="H22" s="107">
        <v>26908.98</v>
      </c>
      <c r="I22" s="107"/>
      <c r="J22" s="108"/>
    </row>
    <row r="23" spans="1:10" ht="16.2" thickBot="1">
      <c r="A23" s="64"/>
      <c r="B23" s="65"/>
      <c r="C23" s="65"/>
      <c r="D23" s="250" t="s">
        <v>15</v>
      </c>
      <c r="E23" s="251"/>
      <c r="F23" s="103" t="s">
        <v>58</v>
      </c>
      <c r="G23" s="109">
        <f>H23+I23</f>
        <v>26908.98</v>
      </c>
      <c r="H23" s="109">
        <f>H22</f>
        <v>26908.98</v>
      </c>
      <c r="I23" s="109">
        <f t="shared" ref="I23" si="3">I22</f>
        <v>0</v>
      </c>
      <c r="J23" s="110">
        <f t="shared" ref="J23" si="4">J22</f>
        <v>0</v>
      </c>
    </row>
    <row r="24" spans="1:10" ht="16.2" thickBot="1">
      <c r="A24" s="213">
        <v>3700000</v>
      </c>
      <c r="B24" s="214"/>
      <c r="C24" s="214"/>
      <c r="D24" s="215" t="s">
        <v>59</v>
      </c>
      <c r="E24" s="215"/>
      <c r="F24" s="215"/>
      <c r="G24" s="216"/>
      <c r="H24" s="216"/>
      <c r="I24" s="216"/>
      <c r="J24" s="217"/>
    </row>
    <row r="25" spans="1:10" ht="109.2">
      <c r="A25" s="57">
        <v>3719730</v>
      </c>
      <c r="B25" s="118">
        <v>9730</v>
      </c>
      <c r="C25" s="67" t="s">
        <v>18</v>
      </c>
      <c r="D25" s="77" t="s">
        <v>127</v>
      </c>
      <c r="E25" s="83" t="s">
        <v>92</v>
      </c>
      <c r="F25" s="85" t="s">
        <v>142</v>
      </c>
      <c r="G25" s="106">
        <f>H25+I25</f>
        <v>5000000</v>
      </c>
      <c r="H25" s="107">
        <v>5000000</v>
      </c>
      <c r="I25" s="107"/>
      <c r="J25" s="94"/>
    </row>
    <row r="26" spans="1:10" ht="46.8">
      <c r="A26" s="68">
        <v>3719750</v>
      </c>
      <c r="B26" s="69">
        <v>9750</v>
      </c>
      <c r="C26" s="63" t="s">
        <v>18</v>
      </c>
      <c r="D26" s="54" t="s">
        <v>63</v>
      </c>
      <c r="E26" s="56" t="s">
        <v>129</v>
      </c>
      <c r="F26" s="85" t="s">
        <v>130</v>
      </c>
      <c r="G26" s="106">
        <f t="shared" ref="G26" si="5">H26+I26</f>
        <v>0</v>
      </c>
      <c r="H26" s="107">
        <v>-1701440</v>
      </c>
      <c r="I26" s="107">
        <v>1701440</v>
      </c>
      <c r="J26" s="113">
        <v>1701440</v>
      </c>
    </row>
    <row r="27" spans="1:10" ht="51" customHeight="1">
      <c r="A27" s="68">
        <v>3719750</v>
      </c>
      <c r="B27" s="69">
        <v>9750</v>
      </c>
      <c r="C27" s="63" t="s">
        <v>18</v>
      </c>
      <c r="D27" s="54" t="s">
        <v>63</v>
      </c>
      <c r="E27" s="260" t="s">
        <v>108</v>
      </c>
      <c r="F27" s="261" t="s">
        <v>147</v>
      </c>
      <c r="G27" s="111">
        <f>H27+I27</f>
        <v>2400000</v>
      </c>
      <c r="H27" s="112"/>
      <c r="I27" s="112">
        <v>2400000</v>
      </c>
      <c r="J27" s="113">
        <v>2400000</v>
      </c>
    </row>
    <row r="28" spans="1:10" ht="45.75" customHeight="1">
      <c r="A28" s="84">
        <v>3719770</v>
      </c>
      <c r="B28" s="69">
        <v>9770</v>
      </c>
      <c r="C28" s="63" t="s">
        <v>18</v>
      </c>
      <c r="D28" s="54" t="s">
        <v>67</v>
      </c>
      <c r="E28" s="260"/>
      <c r="F28" s="262"/>
      <c r="G28" s="111">
        <f>H28+I28</f>
        <v>1476300</v>
      </c>
      <c r="H28" s="112">
        <f>1200000+276300</f>
        <v>1476300</v>
      </c>
      <c r="I28" s="112"/>
      <c r="J28" s="113"/>
    </row>
    <row r="29" spans="1:10" ht="54" customHeight="1">
      <c r="A29" s="69">
        <v>3719770</v>
      </c>
      <c r="B29" s="69">
        <v>9770</v>
      </c>
      <c r="C29" s="63" t="s">
        <v>18</v>
      </c>
      <c r="D29" s="78" t="s">
        <v>67</v>
      </c>
      <c r="E29" s="228" t="s">
        <v>149</v>
      </c>
      <c r="F29" s="85" t="s">
        <v>148</v>
      </c>
      <c r="G29" s="111">
        <f t="shared" ref="G29:G30" si="6">H29+I29</f>
        <v>1470000</v>
      </c>
      <c r="H29" s="112">
        <v>1470000</v>
      </c>
      <c r="I29" s="112"/>
      <c r="J29" s="113"/>
    </row>
    <row r="30" spans="1:10" ht="71.25" customHeight="1">
      <c r="A30" s="57">
        <v>3719880</v>
      </c>
      <c r="B30" s="69">
        <v>9880</v>
      </c>
      <c r="C30" s="63" t="s">
        <v>18</v>
      </c>
      <c r="D30" s="60" t="s">
        <v>69</v>
      </c>
      <c r="E30" s="117" t="s">
        <v>80</v>
      </c>
      <c r="F30" s="119" t="s">
        <v>131</v>
      </c>
      <c r="G30" s="111">
        <f t="shared" si="6"/>
        <v>-250000</v>
      </c>
      <c r="H30" s="112">
        <v>-250000</v>
      </c>
      <c r="I30" s="112"/>
      <c r="J30" s="114"/>
    </row>
    <row r="31" spans="1:10" ht="24" customHeight="1" thickBot="1">
      <c r="A31" s="73"/>
      <c r="B31" s="51"/>
      <c r="C31" s="51"/>
      <c r="D31" s="115" t="s">
        <v>15</v>
      </c>
      <c r="E31" s="115"/>
      <c r="F31" s="115" t="s">
        <v>58</v>
      </c>
      <c r="G31" s="116">
        <f>H31+I31</f>
        <v>10096300</v>
      </c>
      <c r="H31" s="116">
        <f>SUM(H25:H30)</f>
        <v>5994860</v>
      </c>
      <c r="I31" s="116">
        <f t="shared" ref="I31:J31" si="7">SUM(I25:I30)</f>
        <v>4101440</v>
      </c>
      <c r="J31" s="116">
        <f t="shared" si="7"/>
        <v>4101440</v>
      </c>
    </row>
    <row r="32" spans="1:10" ht="24" customHeight="1" thickBot="1">
      <c r="A32" s="223"/>
      <c r="B32" s="224"/>
      <c r="C32" s="224"/>
      <c r="D32" s="255" t="s">
        <v>72</v>
      </c>
      <c r="E32" s="256"/>
      <c r="F32" s="257"/>
      <c r="G32" s="225">
        <f>G31+G23+G20+G13</f>
        <v>13073208.98</v>
      </c>
      <c r="H32" s="225">
        <f>H31+H23+H20+H13</f>
        <v>7471768.9800000004</v>
      </c>
      <c r="I32" s="225">
        <f>I31+I23+I20+I13</f>
        <v>5601440</v>
      </c>
      <c r="J32" s="226">
        <f>J31+J23+J20+J13</f>
        <v>5601440</v>
      </c>
    </row>
    <row r="33" spans="1:10">
      <c r="A33" s="48"/>
      <c r="B33" s="48"/>
      <c r="C33" s="48"/>
      <c r="D33" s="49"/>
      <c r="E33" s="49"/>
      <c r="F33" s="49"/>
      <c r="G33" s="50"/>
      <c r="H33" s="50"/>
      <c r="I33" s="50"/>
      <c r="J33" s="50"/>
    </row>
    <row r="34" spans="1:10">
      <c r="A34" s="48"/>
      <c r="B34" s="48"/>
      <c r="C34" s="48"/>
      <c r="D34" s="49"/>
      <c r="E34" s="49"/>
      <c r="F34" s="49"/>
      <c r="G34" s="50"/>
      <c r="H34" s="50"/>
      <c r="I34" s="50"/>
      <c r="J34" s="50"/>
    </row>
    <row r="35" spans="1:10" ht="18">
      <c r="A35" s="252" t="s">
        <v>128</v>
      </c>
      <c r="B35" s="252"/>
      <c r="C35" s="252"/>
      <c r="D35" s="252"/>
      <c r="E35" s="252"/>
      <c r="F35" s="252"/>
      <c r="G35" s="252"/>
      <c r="H35" s="252"/>
      <c r="I35" s="252"/>
      <c r="J35" s="252"/>
    </row>
    <row r="36" spans="1:10">
      <c r="A36" s="41"/>
      <c r="B36" s="41"/>
      <c r="C36" s="41"/>
      <c r="D36" s="41"/>
      <c r="E36" s="41"/>
      <c r="F36" s="41"/>
      <c r="G36" s="41"/>
      <c r="H36" s="41"/>
      <c r="I36" s="41"/>
      <c r="J36" s="41"/>
    </row>
    <row r="37" spans="1:10">
      <c r="A37" s="41"/>
      <c r="B37" s="41"/>
      <c r="C37" s="41"/>
      <c r="D37" s="41"/>
      <c r="E37" s="41" t="s">
        <v>19</v>
      </c>
      <c r="F37" s="41"/>
      <c r="G37" s="41"/>
      <c r="H37" s="41"/>
      <c r="I37" s="41"/>
      <c r="J37" s="41"/>
    </row>
    <row r="38" spans="1:10">
      <c r="A38" s="41"/>
      <c r="B38" s="41"/>
      <c r="C38" s="41"/>
      <c r="D38" s="41"/>
      <c r="E38" s="41"/>
      <c r="F38" s="41"/>
      <c r="G38" s="41"/>
      <c r="H38" s="41"/>
      <c r="I38" s="41"/>
      <c r="J38" s="41"/>
    </row>
    <row r="39" spans="1:10">
      <c r="A39" s="41"/>
      <c r="B39" s="41"/>
      <c r="C39" s="41"/>
      <c r="D39" s="41"/>
      <c r="E39" s="41"/>
      <c r="F39" s="41"/>
      <c r="G39" s="41"/>
      <c r="H39" s="41"/>
      <c r="I39" s="41"/>
      <c r="J39" s="41"/>
    </row>
    <row r="40" spans="1:10">
      <c r="A40" s="41"/>
      <c r="B40" s="41"/>
      <c r="C40" s="41"/>
      <c r="D40" s="41"/>
      <c r="E40" s="41"/>
      <c r="F40" s="41"/>
      <c r="G40" s="41"/>
      <c r="H40" s="41"/>
      <c r="I40" s="41"/>
      <c r="J40" s="41"/>
    </row>
  </sheetData>
  <mergeCells count="20">
    <mergeCell ref="G8:G9"/>
    <mergeCell ref="H8:H9"/>
    <mergeCell ref="D11:E11"/>
    <mergeCell ref="D13:E13"/>
    <mergeCell ref="D23:E23"/>
    <mergeCell ref="A35:J35"/>
    <mergeCell ref="I8:J8"/>
    <mergeCell ref="D32:F32"/>
    <mergeCell ref="F4:J4"/>
    <mergeCell ref="A6:J6"/>
    <mergeCell ref="E27:E28"/>
    <mergeCell ref="F27:F28"/>
    <mergeCell ref="D20:E20"/>
    <mergeCell ref="D14:F14"/>
    <mergeCell ref="A8:A9"/>
    <mergeCell ref="B8:B9"/>
    <mergeCell ref="C8:C9"/>
    <mergeCell ref="D8:D9"/>
    <mergeCell ref="E8:E9"/>
    <mergeCell ref="F8:F9"/>
  </mergeCells>
  <pageMargins left="0.27559055118110237" right="0.19685039370078741" top="1.5748031496062993" bottom="0.31496062992125984" header="0.59055118110236227" footer="0.31496062992125984"/>
  <pageSetup paperSize="9" scale="80" fitToHeight="3" orientation="landscape" r:id="rId1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workbookViewId="0">
      <selection activeCell="A23" sqref="A23"/>
    </sheetView>
  </sheetViews>
  <sheetFormatPr defaultColWidth="9.109375" defaultRowHeight="13.8"/>
  <cols>
    <col min="1" max="1" width="22.6640625" style="1" customWidth="1"/>
    <col min="2" max="2" width="27.5546875" style="1" customWidth="1"/>
    <col min="3" max="3" width="50.88671875" style="1" customWidth="1"/>
    <col min="4" max="4" width="15.88671875" style="1" customWidth="1"/>
    <col min="5" max="6" width="20.88671875" style="1" customWidth="1"/>
    <col min="7" max="7" width="16" style="1" customWidth="1"/>
    <col min="8" max="8" width="16.5546875" style="1" customWidth="1"/>
    <col min="9" max="9" width="16" style="1" customWidth="1"/>
    <col min="10" max="10" width="14.5546875" style="1" customWidth="1"/>
    <col min="11" max="11" width="14.88671875" style="1" customWidth="1"/>
    <col min="12" max="12" width="11.88671875" style="1" customWidth="1"/>
    <col min="13" max="13" width="11.33203125" style="1" customWidth="1"/>
    <col min="14" max="14" width="16.5546875" style="1" customWidth="1"/>
    <col min="15" max="16384" width="9.109375" style="1"/>
  </cols>
  <sheetData>
    <row r="1" spans="1:14" ht="15.6">
      <c r="A1" s="181"/>
      <c r="B1" s="181"/>
      <c r="C1" s="184" t="s">
        <v>85</v>
      </c>
      <c r="D1" s="181"/>
      <c r="E1" s="3"/>
      <c r="F1" s="3"/>
      <c r="G1" s="3"/>
      <c r="H1" s="3"/>
      <c r="I1" s="3"/>
      <c r="J1" s="3"/>
      <c r="K1" s="3"/>
      <c r="N1" s="3"/>
    </row>
    <row r="2" spans="1:14" ht="15.6">
      <c r="A2" s="181"/>
      <c r="B2" s="181"/>
      <c r="C2" s="41" t="s">
        <v>28</v>
      </c>
      <c r="D2" s="181"/>
      <c r="E2" s="3"/>
      <c r="F2" s="3"/>
      <c r="G2" s="3"/>
      <c r="H2" s="3"/>
      <c r="I2" s="3"/>
      <c r="J2" s="3"/>
      <c r="K2" s="3"/>
      <c r="N2" s="3"/>
    </row>
    <row r="3" spans="1:14" ht="15.6">
      <c r="A3" s="181"/>
      <c r="B3" s="181"/>
      <c r="C3" s="41" t="s">
        <v>125</v>
      </c>
      <c r="D3" s="181"/>
      <c r="E3" s="3"/>
      <c r="F3" s="3"/>
      <c r="G3" s="3"/>
      <c r="H3" s="3"/>
      <c r="I3" s="3"/>
      <c r="J3" s="3"/>
      <c r="K3" s="3"/>
      <c r="N3" s="3"/>
    </row>
    <row r="4" spans="1:14" ht="15.6">
      <c r="A4" s="181"/>
      <c r="B4" s="181"/>
      <c r="C4" s="41" t="s">
        <v>29</v>
      </c>
      <c r="D4" s="181"/>
      <c r="E4" s="3"/>
      <c r="F4" s="3"/>
      <c r="G4" s="3"/>
      <c r="H4" s="3"/>
      <c r="I4" s="3"/>
      <c r="J4" s="3"/>
      <c r="K4" s="3"/>
      <c r="N4" s="3"/>
    </row>
    <row r="5" spans="1:14" ht="15.6">
      <c r="A5" s="5"/>
      <c r="B5" s="9"/>
      <c r="C5" s="41" t="s">
        <v>30</v>
      </c>
      <c r="D5" s="181"/>
      <c r="E5" s="3"/>
      <c r="F5" s="3"/>
      <c r="G5" s="3"/>
      <c r="H5" s="3"/>
      <c r="I5" s="3"/>
      <c r="J5" s="3"/>
      <c r="K5" s="3"/>
      <c r="N5" s="3"/>
    </row>
    <row r="6" spans="1:14">
      <c r="A6" s="5"/>
      <c r="B6" s="9"/>
      <c r="C6" s="9"/>
      <c r="D6" s="181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8.75" customHeight="1">
      <c r="A7" s="243" t="s">
        <v>126</v>
      </c>
      <c r="B7" s="243"/>
      <c r="C7" s="243"/>
      <c r="D7" s="243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17.399999999999999">
      <c r="A8" s="187" t="s">
        <v>50</v>
      </c>
      <c r="B8" s="188"/>
      <c r="C8" s="188"/>
      <c r="D8" s="188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7.399999999999999">
      <c r="A9" s="41" t="s">
        <v>24</v>
      </c>
      <c r="B9" s="188"/>
      <c r="C9" s="188"/>
      <c r="D9" s="188"/>
      <c r="E9" s="13"/>
      <c r="F9" s="13"/>
      <c r="G9" s="13"/>
      <c r="H9" s="13"/>
      <c r="I9" s="13"/>
      <c r="J9" s="13"/>
      <c r="K9" s="13"/>
      <c r="L9" s="13"/>
      <c r="M9" s="13"/>
      <c r="N9" s="7"/>
    </row>
    <row r="10" spans="1:14" ht="17.399999999999999">
      <c r="A10" s="188"/>
      <c r="B10" s="188"/>
      <c r="C10" s="188"/>
      <c r="D10" s="188"/>
      <c r="E10" s="13"/>
      <c r="F10" s="13"/>
      <c r="G10" s="13"/>
      <c r="H10" s="13"/>
      <c r="I10" s="13"/>
      <c r="J10" s="13"/>
      <c r="K10" s="13"/>
      <c r="L10" s="13"/>
      <c r="M10" s="13"/>
      <c r="N10" s="7"/>
    </row>
    <row r="11" spans="1:14" ht="15" customHeight="1">
      <c r="A11" s="24" t="s">
        <v>110</v>
      </c>
      <c r="B11" s="244" t="s">
        <v>111</v>
      </c>
      <c r="C11" s="244"/>
      <c r="D11" s="24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 ht="15" customHeight="1">
      <c r="A12" s="189"/>
      <c r="B12" s="190"/>
      <c r="C12" s="190"/>
      <c r="D12" s="191" t="s">
        <v>1</v>
      </c>
      <c r="E12" s="14"/>
      <c r="F12" s="14"/>
      <c r="G12" s="14"/>
      <c r="H12" s="14"/>
      <c r="I12" s="14"/>
      <c r="J12" s="14"/>
      <c r="K12" s="14"/>
      <c r="L12" s="14"/>
      <c r="M12" s="14"/>
      <c r="N12" s="21"/>
    </row>
    <row r="13" spans="1:14" ht="63" customHeight="1">
      <c r="A13" s="192" t="s">
        <v>112</v>
      </c>
      <c r="B13" s="245" t="s">
        <v>139</v>
      </c>
      <c r="C13" s="246"/>
      <c r="D13" s="193" t="s">
        <v>34</v>
      </c>
      <c r="E13" s="14"/>
      <c r="F13" s="14"/>
      <c r="G13" s="14"/>
      <c r="H13" s="14"/>
      <c r="I13" s="14"/>
      <c r="J13" s="14"/>
      <c r="K13" s="14"/>
      <c r="L13" s="14"/>
      <c r="M13" s="14"/>
      <c r="N13" s="21"/>
    </row>
    <row r="14" spans="1:14" ht="15" customHeight="1">
      <c r="A14" s="192" t="s">
        <v>46</v>
      </c>
      <c r="B14" s="245">
        <v>2</v>
      </c>
      <c r="C14" s="246"/>
      <c r="D14" s="194">
        <v>3</v>
      </c>
      <c r="E14" s="14"/>
      <c r="F14" s="14"/>
      <c r="G14" s="14"/>
      <c r="H14" s="14"/>
      <c r="I14" s="14"/>
      <c r="J14" s="14"/>
      <c r="K14" s="14"/>
      <c r="L14" s="14"/>
      <c r="M14" s="14"/>
      <c r="N14" s="21"/>
    </row>
    <row r="15" spans="1:14" ht="15.6">
      <c r="A15" s="242" t="s">
        <v>113</v>
      </c>
      <c r="B15" s="242"/>
      <c r="C15" s="242"/>
      <c r="D15" s="242"/>
      <c r="E15" s="15"/>
      <c r="F15" s="15"/>
      <c r="G15" s="15"/>
      <c r="H15" s="15"/>
      <c r="I15" s="15"/>
      <c r="J15" s="15"/>
      <c r="K15" s="15"/>
      <c r="L15" s="15"/>
      <c r="M15" s="15"/>
      <c r="N15" s="21"/>
    </row>
    <row r="16" spans="1:14" ht="15" customHeight="1">
      <c r="A16" s="242" t="s">
        <v>114</v>
      </c>
      <c r="B16" s="242"/>
      <c r="C16" s="242"/>
      <c r="D16" s="242"/>
      <c r="E16" s="14"/>
      <c r="F16" s="14"/>
      <c r="G16" s="14"/>
      <c r="H16" s="14"/>
      <c r="I16" s="14"/>
      <c r="J16" s="14"/>
      <c r="K16" s="14"/>
      <c r="L16" s="14"/>
      <c r="M16" s="14"/>
      <c r="N16" s="21"/>
    </row>
    <row r="17" spans="1:14" ht="45" customHeight="1">
      <c r="A17" s="192" t="s">
        <v>116</v>
      </c>
      <c r="B17" s="245" t="s">
        <v>115</v>
      </c>
      <c r="C17" s="246"/>
      <c r="D17" s="194"/>
      <c r="E17" s="15"/>
      <c r="F17" s="15"/>
      <c r="G17" s="15"/>
      <c r="H17" s="15"/>
      <c r="I17" s="15"/>
      <c r="J17" s="15"/>
      <c r="K17" s="15"/>
      <c r="L17" s="15"/>
      <c r="M17" s="15"/>
      <c r="N17" s="21"/>
    </row>
    <row r="18" spans="1:14" ht="15.6">
      <c r="A18" s="192" t="s">
        <v>116</v>
      </c>
      <c r="B18" s="245" t="s">
        <v>117</v>
      </c>
      <c r="C18" s="246"/>
      <c r="D18" s="194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15.6">
      <c r="A19" s="8" t="s">
        <v>116</v>
      </c>
      <c r="B19" s="247" t="s">
        <v>118</v>
      </c>
      <c r="C19" s="248"/>
      <c r="D19" s="23"/>
      <c r="E19" s="18"/>
      <c r="F19" s="18"/>
      <c r="G19" s="18"/>
      <c r="H19" s="18"/>
      <c r="I19" s="18"/>
      <c r="J19" s="18"/>
      <c r="K19" s="18"/>
      <c r="L19" s="19"/>
      <c r="M19" s="19"/>
      <c r="N19" s="20"/>
    </row>
    <row r="20" spans="1:14" ht="15.6">
      <c r="A20" s="16"/>
      <c r="B20" s="17"/>
      <c r="C20" s="17"/>
      <c r="D20" s="17"/>
      <c r="E20" s="18"/>
      <c r="F20" s="18"/>
      <c r="G20" s="18"/>
      <c r="H20" s="18"/>
      <c r="I20" s="18"/>
      <c r="J20" s="18"/>
      <c r="K20" s="18"/>
      <c r="L20" s="19"/>
      <c r="M20" s="19"/>
      <c r="N20" s="20"/>
    </row>
    <row r="21" spans="1:14" ht="15.6">
      <c r="A21" s="25" t="s">
        <v>119</v>
      </c>
      <c r="B21" s="244" t="s">
        <v>120</v>
      </c>
      <c r="C21" s="244"/>
      <c r="D21" s="244"/>
      <c r="E21" s="18"/>
      <c r="F21" s="18"/>
      <c r="G21" s="18"/>
      <c r="H21" s="18"/>
      <c r="I21" s="18"/>
      <c r="J21" s="18"/>
      <c r="K21" s="18"/>
      <c r="L21" s="19"/>
      <c r="M21" s="19"/>
      <c r="N21" s="20"/>
    </row>
    <row r="22" spans="1:14" ht="15.6">
      <c r="A22" s="16"/>
      <c r="B22" s="17"/>
      <c r="C22" s="17"/>
      <c r="D22" s="17"/>
      <c r="E22" s="18"/>
      <c r="F22" s="18"/>
      <c r="G22" s="18"/>
      <c r="H22" s="18"/>
      <c r="I22" s="18"/>
      <c r="J22" s="18"/>
      <c r="K22" s="18"/>
      <c r="L22" s="19"/>
      <c r="M22" s="19"/>
      <c r="N22" s="20"/>
    </row>
    <row r="23" spans="1:14" ht="78">
      <c r="A23" s="8" t="s">
        <v>121</v>
      </c>
      <c r="B23" s="26" t="s">
        <v>3</v>
      </c>
      <c r="C23" s="194" t="s">
        <v>122</v>
      </c>
      <c r="D23" s="194" t="s">
        <v>34</v>
      </c>
      <c r="E23" s="18"/>
      <c r="F23" s="18"/>
      <c r="G23" s="18"/>
      <c r="H23" s="18"/>
      <c r="I23" s="18"/>
      <c r="J23" s="18"/>
      <c r="K23" s="18"/>
      <c r="L23" s="19"/>
      <c r="M23" s="19"/>
      <c r="N23" s="20"/>
    </row>
    <row r="24" spans="1:14" ht="15.6">
      <c r="A24" s="8">
        <v>1</v>
      </c>
      <c r="B24" s="23">
        <v>2</v>
      </c>
      <c r="C24" s="23">
        <v>3</v>
      </c>
      <c r="D24" s="23">
        <v>4</v>
      </c>
      <c r="E24" s="18"/>
      <c r="F24" s="18"/>
      <c r="G24" s="18"/>
      <c r="H24" s="18"/>
      <c r="I24" s="18"/>
      <c r="J24" s="18"/>
      <c r="K24" s="18"/>
      <c r="L24" s="19"/>
      <c r="M24" s="19"/>
      <c r="N24" s="20"/>
    </row>
    <row r="25" spans="1:14" ht="15.75" customHeight="1">
      <c r="A25" s="242" t="s">
        <v>123</v>
      </c>
      <c r="B25" s="242"/>
      <c r="C25" s="242"/>
      <c r="D25" s="242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ht="31.2">
      <c r="A26" s="23">
        <v>3719750</v>
      </c>
      <c r="B26" s="23">
        <v>9750</v>
      </c>
      <c r="C26" s="28" t="s">
        <v>63</v>
      </c>
      <c r="D26" s="35">
        <v>1701440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ht="15.6">
      <c r="A27" s="23">
        <v>13542000000</v>
      </c>
      <c r="B27" s="23"/>
      <c r="C27" s="28" t="s">
        <v>49</v>
      </c>
      <c r="D27" s="36">
        <v>1701440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 ht="15.6">
      <c r="A28" s="23">
        <v>3719770</v>
      </c>
      <c r="B28" s="23">
        <v>9770</v>
      </c>
      <c r="C28" s="28" t="s">
        <v>66</v>
      </c>
      <c r="D28" s="37">
        <v>875000</v>
      </c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15.6">
      <c r="A29" s="34">
        <v>13542000000</v>
      </c>
      <c r="B29" s="70"/>
      <c r="C29" s="30" t="s">
        <v>48</v>
      </c>
      <c r="D29" s="196">
        <v>875000</v>
      </c>
    </row>
    <row r="30" spans="1:14" ht="15.6">
      <c r="A30" s="4"/>
      <c r="B30" s="27"/>
      <c r="C30" s="28"/>
      <c r="D30" s="196"/>
    </row>
    <row r="31" spans="1:14" ht="15.6">
      <c r="A31" s="29"/>
      <c r="B31" s="195"/>
      <c r="C31" s="30"/>
      <c r="D31" s="196"/>
    </row>
    <row r="32" spans="1:14" ht="15.6">
      <c r="A32" s="29"/>
      <c r="B32" s="195"/>
      <c r="C32" s="30"/>
      <c r="D32" s="196"/>
    </row>
    <row r="33" spans="1:4" ht="15.6">
      <c r="A33" s="29"/>
      <c r="B33" s="195"/>
      <c r="C33" s="30"/>
      <c r="D33" s="196"/>
    </row>
    <row r="34" spans="1:4" ht="15.6">
      <c r="A34" s="29"/>
      <c r="B34" s="195"/>
      <c r="C34" s="30"/>
      <c r="D34" s="196"/>
    </row>
    <row r="35" spans="1:4" ht="15.6">
      <c r="A35" s="242" t="s">
        <v>124</v>
      </c>
      <c r="B35" s="242"/>
      <c r="C35" s="242"/>
      <c r="D35" s="242"/>
    </row>
    <row r="36" spans="1:4" ht="15.6">
      <c r="A36" s="195" t="s">
        <v>116</v>
      </c>
      <c r="B36" s="195" t="s">
        <v>116</v>
      </c>
      <c r="C36" s="30" t="s">
        <v>115</v>
      </c>
      <c r="D36" s="38">
        <f>D26+D28</f>
        <v>2576440</v>
      </c>
    </row>
    <row r="37" spans="1:4" ht="15.6">
      <c r="A37" s="195" t="s">
        <v>116</v>
      </c>
      <c r="B37" s="195" t="s">
        <v>116</v>
      </c>
      <c r="C37" s="30" t="s">
        <v>117</v>
      </c>
      <c r="D37" s="202">
        <f>D36</f>
        <v>2576440</v>
      </c>
    </row>
    <row r="38" spans="1:4" ht="15.6">
      <c r="A38" s="195" t="s">
        <v>116</v>
      </c>
      <c r="B38" s="195" t="s">
        <v>116</v>
      </c>
      <c r="C38" s="30" t="s">
        <v>118</v>
      </c>
      <c r="D38" s="195"/>
    </row>
    <row r="39" spans="1:4">
      <c r="A39" s="74"/>
      <c r="B39" s="181" t="s">
        <v>47</v>
      </c>
      <c r="C39" s="181"/>
      <c r="D39" s="74"/>
    </row>
    <row r="40" spans="1:4">
      <c r="A40" s="74"/>
      <c r="B40" s="74"/>
      <c r="C40" s="74"/>
      <c r="D40" s="74"/>
    </row>
    <row r="41" spans="1:4" ht="16.2">
      <c r="A41" s="274" t="s">
        <v>138</v>
      </c>
      <c r="B41" s="274"/>
      <c r="C41" s="274"/>
      <c r="D41" s="274"/>
    </row>
    <row r="42" spans="1:4">
      <c r="A42" s="74"/>
      <c r="B42" s="74"/>
      <c r="C42" s="74"/>
      <c r="D42" s="74"/>
    </row>
  </sheetData>
  <mergeCells count="13">
    <mergeCell ref="A41:D41"/>
    <mergeCell ref="A35:D35"/>
    <mergeCell ref="A7:D7"/>
    <mergeCell ref="B11:D11"/>
    <mergeCell ref="B13:C13"/>
    <mergeCell ref="B14:C14"/>
    <mergeCell ref="A15:D15"/>
    <mergeCell ref="A16:D16"/>
    <mergeCell ref="B17:C17"/>
    <mergeCell ref="B18:C18"/>
    <mergeCell ref="B19:C19"/>
    <mergeCell ref="B21:D21"/>
    <mergeCell ref="A25:D25"/>
  </mergeCells>
  <pageMargins left="0.92" right="0.15748031496062992" top="0.46" bottom="0.15748031496062992" header="0.31496062992125984" footer="0.15748031496062992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дод1</vt:lpstr>
      <vt:lpstr>дод2</vt:lpstr>
      <vt:lpstr>дод3</vt:lpstr>
      <vt:lpstr>дод4</vt:lpstr>
      <vt:lpstr>дод5</vt:lpstr>
      <vt:lpstr>дод3!Область_печати</vt:lpstr>
      <vt:lpstr>дод4!Область_печати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ПК2</cp:lastModifiedBy>
  <cp:lastPrinted>2021-07-21T06:36:07Z</cp:lastPrinted>
  <dcterms:created xsi:type="dcterms:W3CDTF">2021-06-01T09:37:42Z</dcterms:created>
  <dcterms:modified xsi:type="dcterms:W3CDTF">2021-07-21T06:36:42Z</dcterms:modified>
</cp:coreProperties>
</file>